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2285" tabRatio="500" activeTab="0"/>
  </bookViews>
  <sheets>
    <sheet name="1Доходы" sheetId="1" r:id="rId1"/>
    <sheet name="2Ведомственная" sheetId="2" r:id="rId2"/>
    <sheet name="3 Распределение БА" sheetId="3" r:id="rId3"/>
    <sheet name="4 Источники" sheetId="4" r:id="rId4"/>
    <sheet name="5 перечень ГРБС" sheetId="5" r:id="rId5"/>
  </sheets>
  <definedNames>
    <definedName name="_xlnm.Print_Area" localSheetId="0">'1Доходы'!$A$1:$E$51</definedName>
    <definedName name="_xlnm.Print_Area" localSheetId="1">'2Ведомственная'!$A$1:$H$198</definedName>
    <definedName name="_xlnm.Print_Area" localSheetId="2">'3 Распределение БА'!$A$1:$G$194</definedName>
    <definedName name="_xlnm.Print_Area" localSheetId="3">'4 Источники'!$A$1:$C$20</definedName>
  </definedNames>
  <calcPr fullCalcOnLoad="1"/>
</workbook>
</file>

<file path=xl/sharedStrings.xml><?xml version="1.0" encoding="utf-8"?>
<sst xmlns="http://schemas.openxmlformats.org/spreadsheetml/2006/main" count="1477" uniqueCount="497">
  <si>
    <t>№ п/п</t>
  </si>
  <si>
    <t>I.</t>
  </si>
  <si>
    <t>1.</t>
  </si>
  <si>
    <t>2.</t>
  </si>
  <si>
    <t>Налоги на совокупный доход</t>
  </si>
  <si>
    <t>2.1.</t>
  </si>
  <si>
    <t>3.</t>
  </si>
  <si>
    <t>3.1.</t>
  </si>
  <si>
    <t>4.</t>
  </si>
  <si>
    <t>4.1.</t>
  </si>
  <si>
    <t>II.</t>
  </si>
  <si>
    <t>1.1.</t>
  </si>
  <si>
    <t>1.1.1.</t>
  </si>
  <si>
    <t>Код раздела и подраздела</t>
  </si>
  <si>
    <t>Код целевой статьи</t>
  </si>
  <si>
    <t>1.1.2.</t>
  </si>
  <si>
    <t>1.2.</t>
  </si>
  <si>
    <t>3.1.1.</t>
  </si>
  <si>
    <t>5.</t>
  </si>
  <si>
    <t>6.</t>
  </si>
  <si>
    <t>Наименование</t>
  </si>
  <si>
    <t>1 кв.</t>
  </si>
  <si>
    <t>2 кв.</t>
  </si>
  <si>
    <t>3 кв.</t>
  </si>
  <si>
    <t>БЕЗВОЗМЕЗДНЫЕ ПОСТУПЛЕНИЯ</t>
  </si>
  <si>
    <t>0103</t>
  </si>
  <si>
    <t>0500</t>
  </si>
  <si>
    <t>0300</t>
  </si>
  <si>
    <t>0309</t>
  </si>
  <si>
    <t>0700</t>
  </si>
  <si>
    <t>0800</t>
  </si>
  <si>
    <t>0801</t>
  </si>
  <si>
    <t>0100</t>
  </si>
  <si>
    <t>0102</t>
  </si>
  <si>
    <t>000</t>
  </si>
  <si>
    <t>182</t>
  </si>
  <si>
    <t>Единый налог на вмененный доход для отдельных видов деятельности</t>
  </si>
  <si>
    <t>1 00 00000 00 0000 000</t>
  </si>
  <si>
    <t>1 05 00000 00 0000 000</t>
  </si>
  <si>
    <t>1 05 01000 00 0000 110</t>
  </si>
  <si>
    <t xml:space="preserve"> 1 05 02000 02 0000 110</t>
  </si>
  <si>
    <t>1 16 00000 00 0000 000</t>
  </si>
  <si>
    <t>2 00 00000 00 0000 000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</si>
  <si>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</si>
  <si>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</si>
  <si>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</si>
  <si>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</si>
  <si>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</si>
  <si>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</si>
  <si>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Н.А. Гончарова</t>
  </si>
  <si>
    <t>1 13 00000 00 0000 000</t>
  </si>
  <si>
    <t>0503</t>
  </si>
  <si>
    <t>4.1.1.</t>
  </si>
  <si>
    <t>7.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</si>
  <si>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</si>
  <si>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</si>
  <si>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</si>
  <si>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</si>
  <si>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</si>
  <si>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</si>
  <si>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Налог, взимаемый в связи с применением упрощенной системы налогообложения</t>
  </si>
  <si>
    <t>806</t>
  </si>
  <si>
    <t>807</t>
  </si>
  <si>
    <t>1.2.1.1.</t>
  </si>
  <si>
    <t>1.2.1.2.</t>
  </si>
  <si>
    <t>НАЛОГОВЫЕ И НЕНАЛОГОВЫЕ ДОХОДЫ</t>
  </si>
  <si>
    <t xml:space="preserve"> </t>
  </si>
  <si>
    <t>7.1.1.</t>
  </si>
  <si>
    <t>1.1.1.1.</t>
  </si>
  <si>
    <t>1.2.2.</t>
  </si>
  <si>
    <t>1.2.1.</t>
  </si>
  <si>
    <t>2.1.1.</t>
  </si>
  <si>
    <t>СРЕДСТВА МАССОВОЙ ИНФОРМАЦИИ</t>
  </si>
  <si>
    <t>1.2.2.1.</t>
  </si>
  <si>
    <t>8.1.</t>
  </si>
  <si>
    <t>8.1.1.</t>
  </si>
  <si>
    <t>8.1.1.1.</t>
  </si>
  <si>
    <t>0113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</si>
  <si>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</si>
  <si>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</si>
  <si>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</si>
  <si>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</si>
  <si>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</si>
  <si>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</si>
  <si>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</si>
  <si>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0111</t>
  </si>
  <si>
    <t>7.1.</t>
  </si>
  <si>
    <t>0709</t>
  </si>
  <si>
    <t>1 13 02990 00 0000 130</t>
  </si>
  <si>
    <t>1 13 02993 03 0000 130</t>
  </si>
  <si>
    <t>1 13 02993 03 0100 130</t>
  </si>
  <si>
    <t>ШТРАФЫ, САНКЦИИ, ВОЗМЕЩЕНИЕ УЩЕРБА</t>
  </si>
  <si>
    <t xml:space="preserve">1 13 02000 00 0000 130 </t>
  </si>
  <si>
    <t>Доходы от компенсации затрат государства</t>
  </si>
  <si>
    <t>4.1.2.</t>
  </si>
  <si>
    <t xml:space="preserve">Прочие доходы от компенсации затрат государства </t>
  </si>
  <si>
    <t>Субвенции местным бюджетам на выполнение передаваемых полномочий субъектов Российской Федерации</t>
  </si>
  <si>
    <t>4.1.2.1.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</si>
  <si>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</si>
  <si>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</si>
  <si>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0400</t>
  </si>
  <si>
    <t>0401</t>
  </si>
  <si>
    <t>8.</t>
  </si>
  <si>
    <t>1.3.</t>
  </si>
  <si>
    <t>1 05 04000 02 0000 110</t>
  </si>
  <si>
    <t>Налог, взимаемый в связи с применением патентной системы налогообложения</t>
  </si>
  <si>
    <t>3.2.1.</t>
  </si>
  <si>
    <t>3.2.1.1.</t>
  </si>
  <si>
    <t>ИТОГО</t>
  </si>
  <si>
    <t>Всего источников финансирования       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</si>
  <si>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</si>
  <si>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</si>
  <si>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</si>
  <si>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1.1.1.1.1.</t>
  </si>
  <si>
    <t>1.1.2.1.</t>
  </si>
  <si>
    <t>1.1.2.1.1.</t>
  </si>
  <si>
    <t>1.1.2.2.</t>
  </si>
  <si>
    <t>1.1.2.2.1.</t>
  </si>
  <si>
    <t>1.1.2.3.</t>
  </si>
  <si>
    <t>1.1.2.3.1.</t>
  </si>
  <si>
    <t>2.1.1.1.</t>
  </si>
  <si>
    <t xml:space="preserve">Увеличение прочих остатков денежных средств бюджета </t>
  </si>
  <si>
    <t>824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</si>
  <si>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</si>
  <si>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</si>
  <si>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</si>
  <si>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1.3.1.</t>
  </si>
  <si>
    <t xml:space="preserve">1 05 04030 02 0000 110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</si>
  <si>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</si>
  <si>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Код бюджетной классификации</t>
  </si>
  <si>
    <t>3.1.1.1.</t>
  </si>
  <si>
    <t>1.4.</t>
  </si>
  <si>
    <t>1.5.</t>
  </si>
  <si>
    <t>9.</t>
  </si>
  <si>
    <t>1.3.2.</t>
  </si>
  <si>
    <t>1.3.1.1.</t>
  </si>
  <si>
    <t>1.3.2.1.</t>
  </si>
  <si>
    <t>1.3.2.2.</t>
  </si>
  <si>
    <t>1.4.1.</t>
  </si>
  <si>
    <t>1.4.1.1.</t>
  </si>
  <si>
    <t>1.5.1.</t>
  </si>
  <si>
    <t>1.5.1.1.</t>
  </si>
  <si>
    <t>4.1.1.1.</t>
  </si>
  <si>
    <t>4.1.1.1.1.</t>
  </si>
  <si>
    <t>7.1.1.1.</t>
  </si>
  <si>
    <t>9.1.</t>
  </si>
  <si>
    <t>9.1.1.</t>
  </si>
  <si>
    <t>9.1.1.1.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</si>
  <si>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</si>
  <si>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</si>
  <si>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5.1.1.</t>
  </si>
  <si>
    <t>5.1.1.1.</t>
  </si>
  <si>
    <t>Комитет по благоустройству Санкт-Петербурга</t>
  </si>
  <si>
    <t>Государственная жилищная инспекция Санкт-Петербурга</t>
  </si>
  <si>
    <t>Комитет по печати и взаимодействию со средствами массовой информации</t>
  </si>
  <si>
    <t>Государственная административно-техническая инспекция</t>
  </si>
  <si>
    <t>Федеральная налоговая служба</t>
  </si>
  <si>
    <t>5.2.</t>
  </si>
  <si>
    <t>Сумма, тыс. рублей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</si>
  <si>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</si>
  <si>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Комитет по градостроительству и архитектуре</t>
  </si>
  <si>
    <t>815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</si>
  <si>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</si>
  <si>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</si>
  <si>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ДОХОДЫ ОТ ОКАЗАНИЯ ПЛАТНЫХ УСЛУГ И КОМПЕНСАЦИИ ЗАТРАТ ГОСУДАРСТВА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</si>
  <si>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</si>
  <si>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</si>
  <si>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2 02 30000 00 0000 150</t>
  </si>
  <si>
    <t>2 02 30024 00 0000 150</t>
  </si>
  <si>
    <t>2 02 30024 03 0000 150</t>
  </si>
  <si>
    <t>2 02 30027 00 0000 150</t>
  </si>
  <si>
    <t>2 02 30027 03 0000 150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</si>
  <si>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</si>
  <si>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2 02 30024 03 0100 150</t>
  </si>
  <si>
    <t>2 02 30024 03 0200 150</t>
  </si>
  <si>
    <t>2 02 30027 03 0100 150</t>
  </si>
  <si>
    <t>2 02 30027 03 0200 150</t>
  </si>
  <si>
    <t>0412</t>
  </si>
  <si>
    <t>1.5.2.</t>
  </si>
  <si>
    <t>1.5.2.1.</t>
  </si>
  <si>
    <t>1.5.3.</t>
  </si>
  <si>
    <t>1.5.3.1.</t>
  </si>
  <si>
    <t>2.1.1.1.1.</t>
  </si>
  <si>
    <t>1.1.3.</t>
  </si>
  <si>
    <t>6.1.</t>
  </si>
  <si>
    <t>0705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</si>
  <si>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</si>
  <si>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</si>
  <si>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</si>
  <si>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4.1.3.</t>
  </si>
  <si>
    <t>4.1.4.</t>
  </si>
  <si>
    <t>4.1.5.</t>
  </si>
  <si>
    <t>3.1.1.1.1.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</si>
  <si>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</si>
  <si>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</si>
  <si>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</si>
  <si>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Приложение №1</t>
  </si>
  <si>
    <t xml:space="preserve">к решению Муниципального Совета </t>
  </si>
  <si>
    <t>ДОХОДЫ БЮДЖЕТА ВНУТРИГОРОДСКОГО МУНИЦИПАЛЬНОГО ОБРАЗОВАНИЯ САНКТ-ПЕТЕРБУРГА МУНИЦИПАЛЬНЫЙ ОКРУГ СЕВЕРНЫЙ НА 2020 ГОД</t>
  </si>
  <si>
    <t>849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</si>
  <si>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</si>
  <si>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</si>
  <si>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</si>
  <si>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1 16 10123 01 0031 140</t>
  </si>
  <si>
    <t>Штрафы, предусмотренные статьями 12 – 37-1, 44 Закона Санкт-Петербурга
от 12.05.2010 № 273-70 «Об административных правонарушениях в СанктПетербурге»</t>
  </si>
  <si>
    <t>923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</si>
  <si>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</si>
  <si>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</si>
  <si>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</si>
  <si>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</si>
  <si>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</si>
  <si>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</si>
  <si>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</si>
  <si>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2 02 10000 00 0000 150</t>
  </si>
  <si>
    <t>1.2.1.1.1.</t>
  </si>
  <si>
    <t>1.2.1.1.2.</t>
  </si>
  <si>
    <t>(тыс. руб)</t>
  </si>
  <si>
    <t>Сумма</t>
  </si>
  <si>
    <t>НАИМЕНОВАНИЕ СТАТЕЙ</t>
  </si>
  <si>
    <t>ГРБС код</t>
  </si>
  <si>
    <t>Код вида расходов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</si>
  <si>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</si>
  <si>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</si>
  <si>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</si>
  <si>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 xml:space="preserve">Расходы на содержание центрального аппарата Муниципального Совета </t>
  </si>
  <si>
    <t>Закупка товаров, работ и услуг для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</si>
  <si>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</si>
  <si>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</si>
  <si>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Уплата  налогов, сборов и иных платежей</t>
  </si>
  <si>
    <t>Расходы по компенсации  депутатам муниципального совета,  осуществляющим свои полномочия на непостоянной основе, расходов в связи с осуществлением ими своих мандатов</t>
  </si>
  <si>
    <t>ДРУГИЕ ОБЩЕГОСУДАРСТВЕННЫЕ  ВОПРОСЫ</t>
  </si>
  <si>
    <t>1.3.1.1.1.</t>
  </si>
  <si>
    <t>ГЛАВНЫЙ  РАСПОРЯДИТЕЛЬ СРЕДСТВ МЕСТНОГО БЮДЖЕТА- МЕСТНАЯ АДМИНИСТРАЦИЯ ВНУТРИГОРОДСКОГО МУНИЦИПАЛЬНОГО ОБРАЗОВАНИЯ САНКТ-ПЕТЕРБУРГА МУНИЦИПАЛЬНЫЙ ОКРУГ СЕВЕРНЫЙ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</si>
  <si>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</si>
  <si>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Расходы на содержание главы Местной Администрации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</si>
  <si>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</si>
  <si>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</si>
  <si>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</si>
  <si>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Закупка товаров, работ и услуг для государственных (муниципальных) нужд</t>
  </si>
  <si>
    <t>РЕЗЕРВНЫЕ ФОНДЫ</t>
  </si>
  <si>
    <t xml:space="preserve">Резервный фонд Местной Администрации </t>
  </si>
  <si>
    <t>Резервные средства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</si>
  <si>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</si>
  <si>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</si>
  <si>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Муниципальная программа "Развитие и обеспечение безопасности муниципальной информационно-коммуникационной инфраструктуры"</t>
  </si>
  <si>
    <t>1.3.2.1.1.</t>
  </si>
  <si>
    <t>1.3.3.</t>
  </si>
  <si>
    <t>1.3.3.1.</t>
  </si>
  <si>
    <t>1.3.3.1.1.</t>
  </si>
  <si>
    <t>1.3.4.</t>
  </si>
  <si>
    <t>1.3.4.1</t>
  </si>
  <si>
    <t>1.3.4.1.1</t>
  </si>
  <si>
    <t>1.3.5.</t>
  </si>
  <si>
    <t>1.3.5.1.</t>
  </si>
  <si>
    <t>1.3.5.1.1.</t>
  </si>
  <si>
    <t>1.3.6.</t>
  </si>
  <si>
    <t>1.3.6.1.</t>
  </si>
  <si>
    <t>1.3.6.1.1.</t>
  </si>
  <si>
    <t>1.3.7.</t>
  </si>
  <si>
    <t>1.3.7.1.</t>
  </si>
  <si>
    <t>1.3.7.1.1.</t>
  </si>
  <si>
    <t>1.3.8.</t>
  </si>
  <si>
    <t>1.3.8.1.</t>
  </si>
  <si>
    <t>1.3.8.1.1.</t>
  </si>
  <si>
    <t>1.3.9.</t>
  </si>
  <si>
    <t>1.3.9.1.</t>
  </si>
  <si>
    <t>1.3.9.1.1.</t>
  </si>
  <si>
    <t>1.3.10.</t>
  </si>
  <si>
    <t>1.3.10.1.</t>
  </si>
  <si>
    <t>1.3.10.1.1.</t>
  </si>
  <si>
    <t>Иные закупки товаров, работ и услуг для обеспечения муниципальных нужд</t>
  </si>
  <si>
    <t>ЗАЩИТА НАСЕЛЕНИЯ И ТЕРРИТОРИИ ОТ  ЧРЕЗВЫЧАЙНЫХ СИТУАЦИЙ ПРИРОДНОГО И ТЕХНОГЕННОГО ХАРАКТЕРА, ГРАЖДАНСКАЯ ОБОРОНА</t>
  </si>
  <si>
    <t>ОБЩЕЭКОНОМИЧЕСКИЕ ВОПРОСЫ</t>
  </si>
  <si>
    <t>3.2.</t>
  </si>
  <si>
    <t>ДРУГИЕ ВОПРОСЫ В ОБЛАСТИ НАЦИОНАЛЬНОЙ ЭКОНОМИКИ</t>
  </si>
  <si>
    <t>3.2.1.1.1.</t>
  </si>
  <si>
    <t>БЛАГОУСТРОЙСТВО</t>
  </si>
  <si>
    <t>4.1.3.1.</t>
  </si>
  <si>
    <t>4.1.3.1.1.</t>
  </si>
  <si>
    <t>4.1.4.1.</t>
  </si>
  <si>
    <t>4.1.4.1.1.</t>
  </si>
  <si>
    <t>4.1.5.1.</t>
  </si>
  <si>
    <t>4.1.5.1.1.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</si>
  <si>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</si>
  <si>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</si>
  <si>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</si>
  <si>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</si>
  <si>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</si>
  <si>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</si>
  <si>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</si>
  <si>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</si>
  <si>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4.1.9.</t>
  </si>
  <si>
    <t>Муниципальная программа "По комплексному благоустройству в рамках формирования комфортной городской среды на территории в границах внутригородского муниципального образования Санкт-Петербурга муниципальный округ Северный"</t>
  </si>
  <si>
    <t>4.1.9.1.</t>
  </si>
  <si>
    <t>5.1.</t>
  </si>
  <si>
    <t xml:space="preserve">ПРОФЕССИОНАЛЬНАЯ ПОДГОТОВКА, ПЕРЕПОДГОТОВКА И ПОВЫШЕНИЕ КВАЛИФИКАЦИИ  </t>
  </si>
  <si>
    <t>5.1.1.1.1.</t>
  </si>
  <si>
    <t>МОЛОДЕЖНАЯ ПОЛИТИКА</t>
  </si>
  <si>
    <t>5.2.1.</t>
  </si>
  <si>
    <t>5.2.1.1</t>
  </si>
  <si>
    <t>5.2.1.1.1.</t>
  </si>
  <si>
    <t>5.2.2.</t>
  </si>
  <si>
    <t>5.2.2.1.</t>
  </si>
  <si>
    <t>5.2.2.1.1.</t>
  </si>
  <si>
    <t>5.3.</t>
  </si>
  <si>
    <t>ДРУГИЕ ВОПРОСЫ В ОБЛАСТИ ОБРАЗОВАНИЯ</t>
  </si>
  <si>
    <t>5.3.1.</t>
  </si>
  <si>
    <t>5.3.1.1</t>
  </si>
  <si>
    <t>5.3.1.1.1.</t>
  </si>
  <si>
    <t>5.3.2.</t>
  </si>
  <si>
    <t>5.3.2.1</t>
  </si>
  <si>
    <t>5.3.2.1.1</t>
  </si>
  <si>
    <t>5.3.3.</t>
  </si>
  <si>
    <t>5.3.3.1</t>
  </si>
  <si>
    <t>5.3.3.1.1</t>
  </si>
  <si>
    <t>5.3.4.</t>
  </si>
  <si>
    <t>5.3.4.1</t>
  </si>
  <si>
    <t>5.3.4.1.1</t>
  </si>
  <si>
    <t>5.3.5.</t>
  </si>
  <si>
    <t>5.3.5.1</t>
  </si>
  <si>
    <t>5.3.5.1.1</t>
  </si>
  <si>
    <t>5.3.6.</t>
  </si>
  <si>
    <t>5.3.6.1.</t>
  </si>
  <si>
    <t>5.3.6.1.1.</t>
  </si>
  <si>
    <t>5.3.7.</t>
  </si>
  <si>
    <t>5.3.7.1</t>
  </si>
  <si>
    <t>5.3.7.1.1.</t>
  </si>
  <si>
    <t>5.3.8.</t>
  </si>
  <si>
    <t>5.3.8.1</t>
  </si>
  <si>
    <t>5.3.810.1.1</t>
  </si>
  <si>
    <t>КУЛЬТУРА,  КИНЕМАТОГРАФИЯ</t>
  </si>
  <si>
    <t>КУЛЬТУРА</t>
  </si>
  <si>
    <t>6.1.2.</t>
  </si>
  <si>
    <t>6.1.2.1.</t>
  </si>
  <si>
    <t>6.1.2.1.1.</t>
  </si>
  <si>
    <t>6.1.3.</t>
  </si>
  <si>
    <t>6.1.3.1.</t>
  </si>
  <si>
    <t>6.1.3.1.1.</t>
  </si>
  <si>
    <t>6.1.4.</t>
  </si>
  <si>
    <t>6.1.4.1.</t>
  </si>
  <si>
    <t>6.1.4.1.1.</t>
  </si>
  <si>
    <t>ПЕНСИОННОЕ ОБЕСПЕЧЕНИЕ</t>
  </si>
  <si>
    <t>Расходы на предоставление доплат к пенсии, пенсии за выслугу лет лицам, замещавшим муниципальные должности и должности муниципальной службы</t>
  </si>
  <si>
    <t>7.1.1.1.1.</t>
  </si>
  <si>
    <t>Публичные нормативные социальные выплаты гражданам</t>
  </si>
  <si>
    <t>7.2.</t>
  </si>
  <si>
    <t>ОХРАНА СЕМЬИ И ДЕТСТВА</t>
  </si>
  <si>
    <t>7.2.1.</t>
  </si>
  <si>
    <t>Расходы на исполнение государственного полномочия Санкт-Петербурга  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</si>
  <si>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</si>
  <si>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7.2.1.1.</t>
  </si>
  <si>
    <t>7.2.1.1.1.</t>
  </si>
  <si>
    <t>7.2.2.</t>
  </si>
  <si>
    <t>51100G0870</t>
  </si>
  <si>
    <t>7.2.2.1.</t>
  </si>
  <si>
    <t>7.2.2.1.1.</t>
  </si>
  <si>
    <t>ФИЗИЧЕСКАЯ КУЛЬТУРА И СПОРТ</t>
  </si>
  <si>
    <t>ФИЗИЧЕСКАЯ КУЛЬТУРА</t>
  </si>
  <si>
    <t>8.1.1.1.1.</t>
  </si>
  <si>
    <t>ПЕРИОДИЧЕСКАЯ ПЕЧАТЬ И ИЗДАТЕЛЬСТВА</t>
  </si>
  <si>
    <t>9.1.1.1.1.</t>
  </si>
  <si>
    <t>ИТОГО РАСХОДОВ</t>
  </si>
  <si>
    <t>Приложение №2</t>
  </si>
  <si>
    <t>(тыс. руб.)</t>
  </si>
  <si>
    <t>0707</t>
  </si>
  <si>
    <t>ВЕДОМСТВЕННАЯ СТРУКТУРА РАСХОДОВ БЮДЖЕТА ВНУТРИГОРОДСКОГО МУНИЦИПАЛЬНОГО ОБРАЗОВАНИЯ САНКТ-ПЕТЕРБУРГА МУНИЦИПАЛЬНЫЙ ОКРУГ СЕВЕРНЫЙ НА 2020 ГОД</t>
  </si>
  <si>
    <t>1.2.2.4.</t>
  </si>
  <si>
    <t>1.2.2.4.1.</t>
  </si>
  <si>
    <t>1.1.3.1</t>
  </si>
  <si>
    <t>1.1.3.1.1.</t>
  </si>
  <si>
    <t>1.1.3.2.</t>
  </si>
  <si>
    <t>1.1.3.2.1.</t>
  </si>
  <si>
    <t>РАСПРЕДЕЛЕНИЕ БЮДЖЕТНЫХ АССИГНОВАНИЙ БЮДЖЕТА ВНУТРИГОРОДСКОГО МУНИЦИПАЛЬНОГО ОБРАЗОВАНИЯ САНКТ-ПЕТЕРБУРГА МУНИЦИПАЛЬНЫЙ ОКРУГ СЕВЕРНЫЙ ПО РАЗДЕЛАМ, ПОДРАЗДЕЛАМ, ЦЕЛЕВЫМ СТАТЬЯМ, ГРУППАМ И ПОДГРУППАМ ВИДОВ РАСХОДОВ КЛАССИФИКАЦИИ РАСХОДОВ БЮДЖЕТА НА 2020 ГОД</t>
  </si>
  <si>
    <t>Расходы на выплаты персоналу государственных (муниципальных) органов</t>
  </si>
  <si>
    <t>1.2.2.1.1.</t>
  </si>
  <si>
    <t>1.3.2.2.1.</t>
  </si>
  <si>
    <t>1.3.3.1</t>
  </si>
  <si>
    <t>1.3.3.2.</t>
  </si>
  <si>
    <t>1.3.3.2.1.</t>
  </si>
  <si>
    <t>1.4.1.1.1.</t>
  </si>
  <si>
    <t>1.5.1.1.1.</t>
  </si>
  <si>
    <t>1.5.2.1.1.</t>
  </si>
  <si>
    <t>1.5.3.1.1.</t>
  </si>
  <si>
    <t>1.5.4.</t>
  </si>
  <si>
    <t>1.5.5.</t>
  </si>
  <si>
    <t>1.5.6.</t>
  </si>
  <si>
    <t>1.5.6.1.</t>
  </si>
  <si>
    <t>1.5.6.1.1.</t>
  </si>
  <si>
    <t>1.5.7.</t>
  </si>
  <si>
    <t>1.5.7.1.</t>
  </si>
  <si>
    <t>1.5.7.1.1.</t>
  </si>
  <si>
    <t>1.5.8.</t>
  </si>
  <si>
    <t>1.5.8.1.</t>
  </si>
  <si>
    <t>1.5.8.1.1.</t>
  </si>
  <si>
    <t>1.5.9.</t>
  </si>
  <si>
    <t>1.5.9.1.</t>
  </si>
  <si>
    <t>1.5.9.1.1.</t>
  </si>
  <si>
    <t>1.5.10.</t>
  </si>
  <si>
    <t>1.5.10.1.</t>
  </si>
  <si>
    <t>1.5.10.1.1.</t>
  </si>
  <si>
    <t>1.5.4.1.</t>
  </si>
  <si>
    <t>1.5.4.1.1.</t>
  </si>
  <si>
    <t>1.5.5.1</t>
  </si>
  <si>
    <t>1.5.5.1.1</t>
  </si>
  <si>
    <t>1.5.11.</t>
  </si>
  <si>
    <t>1.5.11.1.</t>
  </si>
  <si>
    <t>1.5.11.1.1.</t>
  </si>
  <si>
    <t>ИСТОЧНИКИ ФИНАНСИРОВАНИЯ ДЕФИЦИТА БЮДЖЕТА ВНУТРИГОРОДСКОГО МУНИЦИПАЛЬНОГО ОБРАЗОВАНИЯ САНКТ-ПЕТЕРБУРГА МУНИЦИПАЛЬНЫЙ ОКРУГ СЕВЕРНЫЙ НА 2020 ГОД</t>
  </si>
  <si>
    <t>Приложение №4</t>
  </si>
  <si>
    <t>Код главного администратора</t>
  </si>
  <si>
    <t>Код бюджетной классификации доходов бюджета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</si>
  <si>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</si>
  <si>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</si>
  <si>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1 16 02010 02 0100 140</t>
  </si>
  <si>
    <t>Штрафы, предусмотренные статьями 12 - 37-1, 44 Закона Санкт-Петербурга от 12.05.2010 №273-70 «Об административных правонарушениях в Санкт-Петербурге»</t>
  </si>
  <si>
    <t>1 16 02010 02 0100 140</t>
  </si>
  <si>
    <t>Администрация Калининского района Санкт-Петербурга</t>
  </si>
  <si>
    <t xml:space="preserve"> 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</si>
  <si>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</si>
  <si>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Местная Администрация МО МО Северный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</si>
  <si>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</si>
  <si>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</si>
  <si>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</si>
  <si>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</si>
  <si>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к решению Муниципального Совета</t>
  </si>
  <si>
    <t>Приложение №5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</si>
  <si>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</si>
  <si>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923 01 05 02 01 03 0000 510</t>
  </si>
  <si>
    <t>923 01 05 02 01 03 0000 610</t>
  </si>
  <si>
    <t>2.1.2.1.2.</t>
  </si>
  <si>
    <t>3.1.1.2.</t>
  </si>
  <si>
    <t>3.1.1.3.</t>
  </si>
  <si>
    <t>3.1.1.4.</t>
  </si>
  <si>
    <t>3.1.1.5.</t>
  </si>
  <si>
    <t>Доходы от денежных взысканий (штрафов), поступающие в счет погашения задолженности, образовавшейся до 1 января 2020 года, подлежащие  зачислению в бюджеты бюджетной системы Российской Федерации по нормативам, действовавшим в 2019 году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</si>
  <si>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актов субъектов Российской Федерации</t>
  </si>
  <si>
    <t xml:space="preserve">ГЛАВНЫЙ РАСПОРЯДИТЕЛЬ СРЕДСТВ МЕСТНОГО БЮДЖЕТА – ПРЕДСТАВИТЕЛЬНЫЙ ОРГАН (МУНИЦИПАЛЬНЫЙ СОВЕТ) ВНУТРИГОРОДСКОГО МУНИЦИПАЛЬНОГО ОБРАЗОВАНИЯ САНКТ-ПЕТЕРБУРГА МУНИЦИПАЛЬНЫЙ ОКРУГ СЕВЕРНЫЙ </t>
  </si>
  <si>
    <t>0020100011</t>
  </si>
  <si>
    <t>0020200021</t>
  </si>
  <si>
    <t>0020400023</t>
  </si>
  <si>
    <t>0920100441</t>
  </si>
  <si>
    <t>0020500031</t>
  </si>
  <si>
    <t>00220600032</t>
  </si>
  <si>
    <t>0020600032</t>
  </si>
  <si>
    <t>0700000061</t>
  </si>
  <si>
    <t>Муниципальная программа "Формирование архивных фондов органов местного самоуправления"</t>
  </si>
  <si>
    <t xml:space="preserve">Муниципальная программа "Участие в деятельности по профилактике правонарушений" </t>
  </si>
  <si>
    <t xml:space="preserve">Муниципальная программа "Участие в профилактике терроризма и экстремизма" </t>
  </si>
  <si>
    <t>Муниципальная программа "Охрана здоровья граждан от воздействия окружающего табачного дыма и последствий потребления табака"</t>
  </si>
  <si>
    <t>Муниципальная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и психотропных веществ, новых потенциально опасных психоактивных веществ, наркомании в Санкт-Петербурге"</t>
  </si>
  <si>
    <t xml:space="preserve">Муниципальная программа "Реализация мер по профилактике дорожно-транспортного травматизма" </t>
  </si>
  <si>
    <t>Муниципальная программа "Защита прав потребителей"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</si>
  <si>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культурную адаптацию мигрантов, профилактику межнациональных (межэтнических) конфликтов"</t>
  </si>
  <si>
    <t xml:space="preserve">Муниципальная программа "Организация в установленном порядке сбора и обмена информацией в области защиты населения и территории от чрезвычайных ситуаций,  а также содействие  в информировании об угрозе возникновения или о возникновении чрезвычайной ситуации, и  подготовка неработающего населения муниципального образования способам защиты и действиям в чрезвычайных ситуациях , а также способам защиты от опасностей, возникающих при ведении военных действий или вследствие этих действий" </t>
  </si>
  <si>
    <t xml:space="preserve">Муниципальная программа "Участие в организации и финансировании временного трудоустройства несовершеннолетних в возрасте от 14 до 18 лет в свободное от учебы время" </t>
  </si>
  <si>
    <t xml:space="preserve">Муниципальная программа "Развитие малого бизнеса" </t>
  </si>
  <si>
    <t>Муниципальная программа "Благоустройство  придомовых территорий и дворовых территорий в границах внутригородского муниципального образования Санкт-Петербурга муниципальный округ Северный"</t>
  </si>
  <si>
    <t xml:space="preserve">Муниципальная программа "Установка и содержание малых архитектурных форм на территории в границах внутригородского муниципального образования Санкт-Петербурга муниципальный округ Северный" </t>
  </si>
  <si>
    <t>Муниципальная программа "Озеленение территории в границах внутригородского муниципального образования Санкт-Петербурга муниципальный округ Северный"</t>
  </si>
  <si>
    <t>Муниципальная программа "Уборка территорий, тупиков и проездов, не включенных в адресные программы, утвержденные исполнительными органами государственной власти Санкт-Петербурга"</t>
  </si>
  <si>
    <t>Муниципальная программа "Обустройство детских площадок  на территории в границах внутригородского муниципального образования Санкт-Петербурга муниципальный округ Северный"</t>
  </si>
  <si>
    <t xml:space="preserve">Муниципальная программа "Обустройство спортивных площадок  на территории в границах внутригородского муниципального образования Санкт-Петербурга муниципальный округ Северный" </t>
  </si>
  <si>
    <t>Муниципальная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</si>
  <si>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 xml:space="preserve">Муниципальная программа "Развитие и совершенствование муниципальной службы, и кадрового потенциала органов местного самоуправления" </t>
  </si>
  <si>
    <t xml:space="preserve">Муниципальная программа "Комплексные мероприятия в области  патриотического воспитания" </t>
  </si>
  <si>
    <t>Муниципальная программа "Комплексные мероприятия в области организации досуга населения (молодежи) внутригородского муниципального образования Санкт-Петербурга муниципальный округ Северный"</t>
  </si>
  <si>
    <t>Муниципальная программа "Организация информирования, консультирования и содействия жителям  по вопросам создания ТСЖ"</t>
  </si>
  <si>
    <t>Муниципальная программа "Организация и проведение местных,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</si>
  <si>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</si>
  <si>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Муниципальная программа "Комплексные мероприятия в области организации досуга населения внутригородского муниципального образования Санкт-Петербурга муниципальный округ Северный"</t>
  </si>
  <si>
    <t>Муниципальная программа "Развитие физической культуры и спорта среди жителей внутригородского муниципального образования Санкт-Петербурга муниципальный округ Северный"</t>
  </si>
  <si>
    <t xml:space="preserve">Муниципальная программа "Учреждение печатного средства массовой информации" </t>
  </si>
  <si>
    <t>5.3.8.1.1</t>
  </si>
  <si>
    <t>0920300231</t>
  </si>
  <si>
    <t>Расходы по судебному акту на мероприятия в области благоустройства прошлых лет</t>
  </si>
  <si>
    <t>7959000001</t>
  </si>
  <si>
    <t>Исполнение судебных актов</t>
  </si>
  <si>
    <t>4.1.2.1.1.</t>
  </si>
  <si>
    <t>4.1.3.2.</t>
  </si>
  <si>
    <t>4.1.3.2.1.</t>
  </si>
  <si>
    <t>4.1.8.1.1</t>
  </si>
  <si>
    <t>4.1.9.1.1</t>
  </si>
  <si>
    <t>от   .07.2020  №</t>
  </si>
  <si>
    <t>Приложение №3</t>
  </si>
  <si>
    <t>ПЕРЕЧЕНЬ ГЛАВНЫХ АДМИНИСТРАТОРОВ ДОХОДОВ БЮДЖЕТА ВНУТРИГОРОДСКОГО МУНИЦИПАЛЬНОГО ОБРАЗОВАНИЯ САНКТ-ПЕТЕРБУРГА МУНИЦИПАЛЬНЫЙ ОКРУГ СЕВЕРНЫЙ И ЗАКРЕПЛЯЕМЫЕ ЗА НИМИ ВИДЫ (ПОДВИДЫ) ДОХОДОВ БЮДЖЕТА          МО МО СЕВЕРНЫЙ НА 2020 ГОД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</si>
  <si>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</si>
  <si>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</si>
  <si>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</si>
  <si>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</si>
  <si>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</si>
  <si>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</si>
  <si>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3.3.</t>
  </si>
  <si>
    <t>3.3.1.</t>
  </si>
  <si>
    <t>3.3.1.1.</t>
  </si>
  <si>
    <t>3.3.1.2.</t>
  </si>
  <si>
    <t>3.3.1.3.</t>
  </si>
  <si>
    <t>3.3.1.4.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</si>
</sst>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8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wrapText="1"/>
    </xf>
    <xf numFmtId="177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77" fontId="8" fillId="0" borderId="10" xfId="0" applyNumberFormat="1" applyFont="1" applyBorder="1" applyAlignment="1">
      <alignment/>
    </xf>
    <xf numFmtId="177" fontId="9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 wrapText="1"/>
    </xf>
    <xf numFmtId="177" fontId="8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wrapText="1"/>
    </xf>
    <xf numFmtId="177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77" fontId="9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left"/>
    </xf>
    <xf numFmtId="177" fontId="9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/>
    </xf>
    <xf numFmtId="177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indent="2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wrapText="1"/>
    </xf>
    <xf numFmtId="0" fontId="0" fillId="34" borderId="0" xfId="0" applyFill="1" applyAlignment="1">
      <alignment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9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16" fontId="8" fillId="0" borderId="10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Fill="1" applyAlignment="1">
      <alignment horizontal="right" wrapText="1"/>
    </xf>
    <xf numFmtId="0" fontId="13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3" fillId="34" borderId="0" xfId="0" applyFont="1" applyFill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172" zoomScaleSheetLayoutView="172" workbookViewId="0" topLeftCell="A1">
      <selection activeCell="G45" sqref="G45"/>
    </sheetView>
  </sheetViews>
  <sheetFormatPr defaultColWidth="9.00390625" defaultRowHeight="12.75"/>
  <cols>
    <col min="1" max="2" width="6.75390625" style="0" customWidth="1"/>
    <col min="3" max="3" width="19.875" style="0" customWidth="1"/>
    <col min="4" max="4" width="65.00390625" style="0" customWidth="1"/>
    <col min="5" max="5" width="12.75390625" style="0" customWidth="1"/>
  </cols>
  <sheetData>
    <row r="1" spans="1:5" ht="15.75">
      <c r="A1" s="85" t="s">
        <v>196</v>
      </c>
      <c r="B1" s="85"/>
      <c r="C1" s="85"/>
      <c r="D1" s="85"/>
      <c r="E1" s="85"/>
    </row>
    <row r="2" spans="1:5" ht="15.75">
      <c r="A2" s="85" t="s">
        <v>197</v>
      </c>
      <c r="B2" s="85"/>
      <c r="C2" s="85"/>
      <c r="D2" s="85"/>
      <c r="E2" s="85"/>
    </row>
    <row r="3" spans="1:5" s="48" customFormat="1" ht="15.75">
      <c r="A3" s="84" t="s">
        <v>482</v>
      </c>
      <c r="B3" s="84"/>
      <c r="C3" s="84"/>
      <c r="D3" s="84"/>
      <c r="E3" s="84"/>
    </row>
    <row r="4" spans="1:5" ht="48" customHeight="1">
      <c r="A4" s="83" t="s">
        <v>198</v>
      </c>
      <c r="B4" s="83"/>
      <c r="C4" s="83"/>
      <c r="D4" s="83"/>
      <c r="E4" s="83"/>
    </row>
    <row r="5" spans="1:5" ht="15" customHeight="1">
      <c r="A5" s="38"/>
      <c r="B5" s="23"/>
      <c r="C5" s="36"/>
      <c r="D5" s="36"/>
      <c r="E5" s="8" t="s">
        <v>216</v>
      </c>
    </row>
    <row r="6" spans="1:5" ht="12.75" customHeight="1">
      <c r="A6" s="86" t="s">
        <v>0</v>
      </c>
      <c r="B6" s="87" t="s">
        <v>129</v>
      </c>
      <c r="C6" s="88"/>
      <c r="D6" s="91" t="s">
        <v>20</v>
      </c>
      <c r="E6" s="91" t="s">
        <v>217</v>
      </c>
    </row>
    <row r="7" spans="1:5" ht="12.75" customHeight="1">
      <c r="A7" s="86"/>
      <c r="B7" s="89"/>
      <c r="C7" s="90"/>
      <c r="D7" s="92"/>
      <c r="E7" s="92"/>
    </row>
    <row r="8" spans="1:5" ht="12.75">
      <c r="A8" s="20" t="s">
        <v>1</v>
      </c>
      <c r="B8" s="39" t="s">
        <v>34</v>
      </c>
      <c r="C8" s="40" t="s">
        <v>37</v>
      </c>
      <c r="D8" s="9" t="s">
        <v>65</v>
      </c>
      <c r="E8" s="10">
        <f>SUM(E9,E14,E20,)</f>
        <v>74210.2</v>
      </c>
    </row>
    <row r="9" spans="1:5" ht="12.75">
      <c r="A9" s="20" t="s">
        <v>2</v>
      </c>
      <c r="B9" s="39" t="s">
        <v>34</v>
      </c>
      <c r="C9" s="40" t="s">
        <v>38</v>
      </c>
      <c r="D9" s="9" t="s">
        <v>4</v>
      </c>
      <c r="E9" s="10">
        <f>E10+E11+E12</f>
        <v>71410.2</v>
      </c>
    </row>
    <row r="10" spans="1:5" ht="25.5">
      <c r="A10" s="18" t="s">
        <v>11</v>
      </c>
      <c r="B10" s="41" t="s">
        <v>34</v>
      </c>
      <c r="C10" s="42" t="s">
        <v>39</v>
      </c>
      <c r="D10" s="11" t="s">
        <v>60</v>
      </c>
      <c r="E10" s="12">
        <v>55309.2</v>
      </c>
    </row>
    <row r="11" spans="1:5" ht="12.75">
      <c r="A11" s="18" t="s">
        <v>16</v>
      </c>
      <c r="B11" s="41" t="s">
        <v>34</v>
      </c>
      <c r="C11" s="42" t="s">
        <v>40</v>
      </c>
      <c r="D11" s="11" t="s">
        <v>36</v>
      </c>
      <c r="E11" s="12">
        <v>14201</v>
      </c>
    </row>
    <row r="12" spans="1:5" ht="25.5">
      <c r="A12" s="18" t="s">
        <v>103</v>
      </c>
      <c r="B12" s="41" t="s">
        <v>34</v>
      </c>
      <c r="C12" s="42" t="s">
        <v>104</v>
      </c>
      <c r="D12" s="11" t="s">
        <v>105</v>
      </c>
      <c r="E12" s="12">
        <f>E13</f>
        <v>1900</v>
      </c>
    </row>
    <row r="13" spans="1:5" ht="25.5">
      <c r="A13" s="18" t="s">
        <v>126</v>
      </c>
      <c r="B13" s="41" t="s">
        <v>35</v>
      </c>
      <c r="C13" s="42" t="s">
        <v>127</v>
      </c>
      <c r="D13" s="11" t="s">
        <v>128</v>
      </c>
      <c r="E13" s="12">
        <v>1900</v>
      </c>
    </row>
    <row r="14" spans="1:5" ht="25.5">
      <c r="A14" s="20" t="s">
        <v>3</v>
      </c>
      <c r="B14" s="39" t="s">
        <v>34</v>
      </c>
      <c r="C14" s="40" t="s">
        <v>50</v>
      </c>
      <c r="D14" s="9" t="s">
        <v>164</v>
      </c>
      <c r="E14" s="13">
        <f>E15</f>
        <v>500</v>
      </c>
    </row>
    <row r="15" spans="1:5" ht="12.75">
      <c r="A15" s="18" t="s">
        <v>5</v>
      </c>
      <c r="B15" s="41" t="s">
        <v>34</v>
      </c>
      <c r="C15" s="42" t="s">
        <v>92</v>
      </c>
      <c r="D15" s="14" t="s">
        <v>93</v>
      </c>
      <c r="E15" s="15">
        <f>E16</f>
        <v>500</v>
      </c>
    </row>
    <row r="16" spans="1:5" ht="12.75">
      <c r="A16" s="43" t="s">
        <v>71</v>
      </c>
      <c r="B16" s="41" t="s">
        <v>34</v>
      </c>
      <c r="C16" s="42" t="s">
        <v>88</v>
      </c>
      <c r="D16" s="16" t="s">
        <v>95</v>
      </c>
      <c r="E16" s="15">
        <f>E17</f>
        <v>500</v>
      </c>
    </row>
    <row r="17" spans="1:5" ht="25.5">
      <c r="A17" s="43" t="s">
        <v>120</v>
      </c>
      <c r="B17" s="41" t="s">
        <v>34</v>
      </c>
      <c r="C17" s="42" t="s">
        <v>89</v>
      </c>
      <c r="D17" s="11" t="s">
        <v>148</v>
      </c>
      <c r="E17" s="15">
        <f>E18+E19</f>
        <v>500</v>
      </c>
    </row>
    <row r="18" spans="1:5" ht="51">
      <c r="A18" s="43" t="s">
        <v>182</v>
      </c>
      <c r="B18" s="42">
        <v>867</v>
      </c>
      <c r="C18" s="42" t="s">
        <v>90</v>
      </c>
      <c r="D18" s="11" t="s">
        <v>159</v>
      </c>
      <c r="E18" s="15">
        <v>500</v>
      </c>
    </row>
    <row r="19" spans="1:5" ht="25.5">
      <c r="A19" s="43" t="s">
        <v>429</v>
      </c>
      <c r="B19" s="42">
        <v>923</v>
      </c>
      <c r="C19" s="42" t="s">
        <v>162</v>
      </c>
      <c r="D19" s="11" t="s">
        <v>163</v>
      </c>
      <c r="E19" s="15">
        <v>0</v>
      </c>
    </row>
    <row r="20" spans="1:5" ht="12.75">
      <c r="A20" s="20" t="s">
        <v>6</v>
      </c>
      <c r="B20" s="39" t="s">
        <v>34</v>
      </c>
      <c r="C20" s="40" t="s">
        <v>41</v>
      </c>
      <c r="D20" s="9" t="s">
        <v>91</v>
      </c>
      <c r="E20" s="10">
        <f>E21+E28+E31</f>
        <v>2300</v>
      </c>
    </row>
    <row r="21" spans="1:5" ht="25.5">
      <c r="A21" s="18" t="s">
        <v>7</v>
      </c>
      <c r="B21" s="41" t="s">
        <v>34</v>
      </c>
      <c r="C21" s="42" t="s">
        <v>186</v>
      </c>
      <c r="D21" s="11" t="s">
        <v>187</v>
      </c>
      <c r="E21" s="12">
        <f>E22</f>
        <v>1432</v>
      </c>
    </row>
    <row r="22" spans="1:5" ht="38.25">
      <c r="A22" s="43" t="s">
        <v>17</v>
      </c>
      <c r="B22" s="41" t="s">
        <v>34</v>
      </c>
      <c r="C22" s="42" t="s">
        <v>188</v>
      </c>
      <c r="D22" s="11" t="s">
        <v>435</v>
      </c>
      <c r="E22" s="12">
        <f>E23+E24+E25+E26+E27</f>
        <v>1432</v>
      </c>
    </row>
    <row r="23" spans="1:5" ht="38.25">
      <c r="A23" s="18" t="s">
        <v>130</v>
      </c>
      <c r="B23" s="41" t="s">
        <v>61</v>
      </c>
      <c r="C23" s="42" t="s">
        <v>188</v>
      </c>
      <c r="D23" s="11" t="s">
        <v>204</v>
      </c>
      <c r="E23" s="12">
        <v>352</v>
      </c>
    </row>
    <row r="24" spans="1:5" ht="38.25">
      <c r="A24" s="18" t="s">
        <v>430</v>
      </c>
      <c r="B24" s="41" t="s">
        <v>62</v>
      </c>
      <c r="C24" s="42" t="s">
        <v>188</v>
      </c>
      <c r="D24" s="11" t="s">
        <v>204</v>
      </c>
      <c r="E24" s="12">
        <v>200</v>
      </c>
    </row>
    <row r="25" spans="1:5" ht="38.25">
      <c r="A25" s="18" t="s">
        <v>431</v>
      </c>
      <c r="B25" s="41" t="s">
        <v>161</v>
      </c>
      <c r="C25" s="42" t="s">
        <v>188</v>
      </c>
      <c r="D25" s="11" t="s">
        <v>204</v>
      </c>
      <c r="E25" s="12">
        <v>20</v>
      </c>
    </row>
    <row r="26" spans="1:5" ht="38.25">
      <c r="A26" s="18" t="s">
        <v>432</v>
      </c>
      <c r="B26" s="41" t="s">
        <v>122</v>
      </c>
      <c r="C26" s="42" t="s">
        <v>188</v>
      </c>
      <c r="D26" s="11" t="s">
        <v>204</v>
      </c>
      <c r="E26" s="12">
        <v>800</v>
      </c>
    </row>
    <row r="27" spans="1:5" ht="38.25">
      <c r="A27" s="18" t="s">
        <v>433</v>
      </c>
      <c r="B27" s="41" t="s">
        <v>199</v>
      </c>
      <c r="C27" s="42" t="s">
        <v>188</v>
      </c>
      <c r="D27" s="11" t="s">
        <v>204</v>
      </c>
      <c r="E27" s="12">
        <v>60</v>
      </c>
    </row>
    <row r="28" spans="1:5" s="48" customFormat="1" ht="83.25" customHeight="1">
      <c r="A28" s="82" t="s">
        <v>273</v>
      </c>
      <c r="B28" s="41" t="s">
        <v>34</v>
      </c>
      <c r="C28" s="42" t="s">
        <v>485</v>
      </c>
      <c r="D28" s="11" t="s">
        <v>486</v>
      </c>
      <c r="E28" s="12">
        <f>E29</f>
        <v>10</v>
      </c>
    </row>
    <row r="29" spans="1:5" s="48" customFormat="1" ht="38.25">
      <c r="A29" s="82" t="s">
        <v>106</v>
      </c>
      <c r="B29" s="41" t="s">
        <v>34</v>
      </c>
      <c r="C29" s="42" t="s">
        <v>487</v>
      </c>
      <c r="D29" s="11" t="s">
        <v>488</v>
      </c>
      <c r="E29" s="12">
        <f>E30</f>
        <v>10</v>
      </c>
    </row>
    <row r="30" spans="1:5" s="48" customFormat="1" ht="78" customHeight="1">
      <c r="A30" s="82" t="s">
        <v>107</v>
      </c>
      <c r="B30" s="41" t="s">
        <v>205</v>
      </c>
      <c r="C30" s="42" t="s">
        <v>489</v>
      </c>
      <c r="D30" s="11" t="s">
        <v>490</v>
      </c>
      <c r="E30" s="12">
        <v>10</v>
      </c>
    </row>
    <row r="31" spans="1:5" s="48" customFormat="1" ht="51">
      <c r="A31" s="46" t="s">
        <v>491</v>
      </c>
      <c r="B31" s="37" t="s">
        <v>34</v>
      </c>
      <c r="C31" s="44" t="s">
        <v>200</v>
      </c>
      <c r="D31" s="47" t="s">
        <v>434</v>
      </c>
      <c r="E31" s="17">
        <f>E32</f>
        <v>858</v>
      </c>
    </row>
    <row r="32" spans="1:5" s="48" customFormat="1" ht="51">
      <c r="A32" s="46" t="s">
        <v>492</v>
      </c>
      <c r="B32" s="37" t="s">
        <v>34</v>
      </c>
      <c r="C32" s="44" t="s">
        <v>202</v>
      </c>
      <c r="D32" s="47" t="s">
        <v>201</v>
      </c>
      <c r="E32" s="17">
        <f>E33+E34+E35+E36</f>
        <v>858</v>
      </c>
    </row>
    <row r="33" spans="1:5" s="48" customFormat="1" ht="114.75">
      <c r="A33" s="46" t="s">
        <v>493</v>
      </c>
      <c r="B33" s="37" t="s">
        <v>61</v>
      </c>
      <c r="C33" s="44" t="s">
        <v>203</v>
      </c>
      <c r="D33" s="47" t="s">
        <v>426</v>
      </c>
      <c r="E33" s="17">
        <v>528</v>
      </c>
    </row>
    <row r="34" spans="1:5" ht="114.75">
      <c r="A34" s="46" t="s">
        <v>494</v>
      </c>
      <c r="B34" s="37" t="s">
        <v>62</v>
      </c>
      <c r="C34" s="44" t="s">
        <v>203</v>
      </c>
      <c r="D34" s="47" t="s">
        <v>426</v>
      </c>
      <c r="E34" s="17">
        <v>220</v>
      </c>
    </row>
    <row r="35" spans="1:5" ht="114.75">
      <c r="A35" s="46" t="s">
        <v>495</v>
      </c>
      <c r="B35" s="37" t="s">
        <v>161</v>
      </c>
      <c r="C35" s="44" t="s">
        <v>203</v>
      </c>
      <c r="D35" s="47" t="s">
        <v>426</v>
      </c>
      <c r="E35" s="17">
        <v>20</v>
      </c>
    </row>
    <row r="36" spans="1:5" s="52" customFormat="1" ht="114.75">
      <c r="A36" s="46" t="s">
        <v>496</v>
      </c>
      <c r="B36" s="37" t="s">
        <v>199</v>
      </c>
      <c r="C36" s="44" t="s">
        <v>203</v>
      </c>
      <c r="D36" s="47" t="s">
        <v>426</v>
      </c>
      <c r="E36" s="17">
        <v>90</v>
      </c>
    </row>
    <row r="37" spans="1:5" s="51" customFormat="1" ht="12.75">
      <c r="A37" s="20" t="s">
        <v>10</v>
      </c>
      <c r="B37" s="39" t="s">
        <v>34</v>
      </c>
      <c r="C37" s="40" t="s">
        <v>42</v>
      </c>
      <c r="D37" s="9" t="s">
        <v>24</v>
      </c>
      <c r="E37" s="10">
        <f>E38</f>
        <v>23572.5</v>
      </c>
    </row>
    <row r="38" spans="1:5" ht="25.5">
      <c r="A38" s="20" t="s">
        <v>2</v>
      </c>
      <c r="B38" s="39" t="s">
        <v>34</v>
      </c>
      <c r="C38" s="40" t="s">
        <v>210</v>
      </c>
      <c r="D38" s="9" t="s">
        <v>211</v>
      </c>
      <c r="E38" s="10">
        <f>E39+E42</f>
        <v>23572.5</v>
      </c>
    </row>
    <row r="39" spans="1:5" ht="12.75">
      <c r="A39" s="20" t="s">
        <v>11</v>
      </c>
      <c r="B39" s="39" t="s">
        <v>34</v>
      </c>
      <c r="C39" s="40" t="s">
        <v>213</v>
      </c>
      <c r="D39" s="9" t="s">
        <v>212</v>
      </c>
      <c r="E39" s="10">
        <f>E40</f>
        <v>3516.3</v>
      </c>
    </row>
    <row r="40" spans="1:5" ht="12.75">
      <c r="A40" s="18" t="s">
        <v>12</v>
      </c>
      <c r="B40" s="41" t="s">
        <v>34</v>
      </c>
      <c r="C40" s="42" t="s">
        <v>206</v>
      </c>
      <c r="D40" s="11" t="s">
        <v>207</v>
      </c>
      <c r="E40" s="12">
        <f>E41</f>
        <v>3516.3</v>
      </c>
    </row>
    <row r="41" spans="1:5" ht="25.5">
      <c r="A41" s="18" t="s">
        <v>68</v>
      </c>
      <c r="B41" s="41" t="s">
        <v>205</v>
      </c>
      <c r="C41" s="42" t="s">
        <v>208</v>
      </c>
      <c r="D41" s="11" t="s">
        <v>209</v>
      </c>
      <c r="E41" s="12">
        <v>3516.3</v>
      </c>
    </row>
    <row r="42" spans="1:5" ht="12.75">
      <c r="A42" s="20" t="s">
        <v>16</v>
      </c>
      <c r="B42" s="39" t="s">
        <v>34</v>
      </c>
      <c r="C42" s="45" t="s">
        <v>167</v>
      </c>
      <c r="D42" s="9" t="s">
        <v>165</v>
      </c>
      <c r="E42" s="10">
        <f>SUM(E43,E47)</f>
        <v>20056.2</v>
      </c>
    </row>
    <row r="43" spans="1:5" ht="25.5">
      <c r="A43" s="18" t="s">
        <v>70</v>
      </c>
      <c r="B43" s="41" t="s">
        <v>34</v>
      </c>
      <c r="C43" s="44" t="s">
        <v>168</v>
      </c>
      <c r="D43" s="11" t="s">
        <v>96</v>
      </c>
      <c r="E43" s="12">
        <f>E44</f>
        <v>2821.4</v>
      </c>
    </row>
    <row r="44" spans="1:5" ht="38.25">
      <c r="A44" s="18" t="s">
        <v>63</v>
      </c>
      <c r="B44" s="41" t="s">
        <v>205</v>
      </c>
      <c r="C44" s="44" t="s">
        <v>169</v>
      </c>
      <c r="D44" s="11" t="s">
        <v>123</v>
      </c>
      <c r="E44" s="12">
        <f>SUM(E45:E46)</f>
        <v>2821.4</v>
      </c>
    </row>
    <row r="45" spans="1:5" ht="51">
      <c r="A45" s="18" t="s">
        <v>214</v>
      </c>
      <c r="B45" s="41" t="s">
        <v>205</v>
      </c>
      <c r="C45" s="44" t="s">
        <v>173</v>
      </c>
      <c r="D45" s="11" t="s">
        <v>195</v>
      </c>
      <c r="E45" s="12">
        <v>2813.9</v>
      </c>
    </row>
    <row r="46" spans="1:5" ht="63.75">
      <c r="A46" s="18" t="s">
        <v>215</v>
      </c>
      <c r="B46" s="41" t="s">
        <v>205</v>
      </c>
      <c r="C46" s="44" t="s">
        <v>174</v>
      </c>
      <c r="D46" s="11" t="s">
        <v>421</v>
      </c>
      <c r="E46" s="12">
        <v>7.5</v>
      </c>
    </row>
    <row r="47" spans="1:5" ht="25.5">
      <c r="A47" s="43" t="s">
        <v>69</v>
      </c>
      <c r="B47" s="41" t="s">
        <v>34</v>
      </c>
      <c r="C47" s="44" t="s">
        <v>170</v>
      </c>
      <c r="D47" s="11" t="s">
        <v>166</v>
      </c>
      <c r="E47" s="12">
        <f>E48</f>
        <v>17234.8</v>
      </c>
    </row>
    <row r="48" spans="1:5" ht="51">
      <c r="A48" s="43" t="s">
        <v>73</v>
      </c>
      <c r="B48" s="41" t="s">
        <v>205</v>
      </c>
      <c r="C48" s="44" t="s">
        <v>171</v>
      </c>
      <c r="D48" s="11" t="s">
        <v>149</v>
      </c>
      <c r="E48" s="12">
        <f>SUM(E49:E50)</f>
        <v>17234.8</v>
      </c>
    </row>
    <row r="49" spans="1:5" ht="25.5">
      <c r="A49" s="43" t="s">
        <v>63</v>
      </c>
      <c r="B49" s="41" t="s">
        <v>205</v>
      </c>
      <c r="C49" s="44" t="s">
        <v>175</v>
      </c>
      <c r="D49" s="11" t="s">
        <v>193</v>
      </c>
      <c r="E49" s="12">
        <v>11895.6</v>
      </c>
    </row>
    <row r="50" spans="1:5" ht="25.5">
      <c r="A50" s="43" t="s">
        <v>64</v>
      </c>
      <c r="B50" s="41" t="s">
        <v>205</v>
      </c>
      <c r="C50" s="44" t="s">
        <v>176</v>
      </c>
      <c r="D50" s="11" t="s">
        <v>194</v>
      </c>
      <c r="E50" s="17">
        <v>5339.2</v>
      </c>
    </row>
    <row r="51" spans="1:5" ht="12.75">
      <c r="A51" s="18"/>
      <c r="B51" s="19"/>
      <c r="C51" s="9"/>
      <c r="D51" s="20" t="s">
        <v>108</v>
      </c>
      <c r="E51" s="24">
        <f>E37+E8</f>
        <v>97782.7</v>
      </c>
    </row>
    <row r="54" ht="12.75">
      <c r="E54" s="21"/>
    </row>
    <row r="55" ht="12.75">
      <c r="E55" s="21"/>
    </row>
  </sheetData>
  <sheetProtection/>
  <mergeCells count="8">
    <mergeCell ref="A4:E4"/>
    <mergeCell ref="A3:E3"/>
    <mergeCell ref="A1:E1"/>
    <mergeCell ref="A2:E2"/>
    <mergeCell ref="A6:A7"/>
    <mergeCell ref="B6:C7"/>
    <mergeCell ref="D6:D7"/>
    <mergeCell ref="E6:E7"/>
  </mergeCells>
  <printOptions/>
  <pageMargins left="0.7086614173228347" right="0.2755905511811024" top="0.7480314960629921" bottom="0.7480314960629921" header="0.2362204724409449" footer="0"/>
  <pageSetup horizontalDpi="600" verticalDpi="600" orientation="portrait" paperSize="9" scale="85" r:id="rId1"/>
  <ignoredErrors>
    <ignoredError sqref="B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8"/>
  <sheetViews>
    <sheetView view="pageBreakPreview" zoomScale="112" zoomScaleSheetLayoutView="112" zoomScalePageLayoutView="0" workbookViewId="0" topLeftCell="A1">
      <selection activeCell="B4" sqref="B4:H5"/>
    </sheetView>
  </sheetViews>
  <sheetFormatPr defaultColWidth="9.00390625" defaultRowHeight="12.75"/>
  <cols>
    <col min="1" max="1" width="4.375" style="0" customWidth="1"/>
    <col min="2" max="2" width="10.625" style="8" customWidth="1"/>
    <col min="3" max="3" width="48.125" style="8" customWidth="1"/>
    <col min="4" max="4" width="9.125" style="8" customWidth="1"/>
    <col min="5" max="5" width="10.25390625" style="8" customWidth="1"/>
    <col min="6" max="6" width="17.875" style="8" customWidth="1"/>
    <col min="7" max="8" width="9.125" style="8" customWidth="1"/>
  </cols>
  <sheetData>
    <row r="1" spans="1:8" ht="15.75" customHeight="1">
      <c r="A1" s="85" t="s">
        <v>362</v>
      </c>
      <c r="B1" s="85"/>
      <c r="C1" s="85"/>
      <c r="D1" s="85"/>
      <c r="E1" s="85"/>
      <c r="F1" s="85"/>
      <c r="G1" s="85"/>
      <c r="H1" s="85"/>
    </row>
    <row r="2" spans="1:8" ht="15.75" customHeight="1">
      <c r="A2" s="85" t="s">
        <v>197</v>
      </c>
      <c r="B2" s="85"/>
      <c r="C2" s="85"/>
      <c r="D2" s="85"/>
      <c r="E2" s="85"/>
      <c r="F2" s="85"/>
      <c r="G2" s="85"/>
      <c r="H2" s="85"/>
    </row>
    <row r="3" spans="1:8" ht="15.75" customHeight="1">
      <c r="A3" s="84" t="s">
        <v>482</v>
      </c>
      <c r="B3" s="84"/>
      <c r="C3" s="84"/>
      <c r="D3" s="84"/>
      <c r="E3" s="84"/>
      <c r="F3" s="84"/>
      <c r="G3" s="84"/>
      <c r="H3" s="84"/>
    </row>
    <row r="4" spans="1:8" s="73" customFormat="1" ht="15.75" customHeight="1">
      <c r="A4" s="72"/>
      <c r="B4" s="94" t="s">
        <v>365</v>
      </c>
      <c r="C4" s="94"/>
      <c r="D4" s="94"/>
      <c r="E4" s="94"/>
      <c r="F4" s="94"/>
      <c r="G4" s="94"/>
      <c r="H4" s="94"/>
    </row>
    <row r="5" spans="1:8" s="73" customFormat="1" ht="15.75" customHeight="1">
      <c r="A5" s="72"/>
      <c r="B5" s="94"/>
      <c r="C5" s="94"/>
      <c r="D5" s="94"/>
      <c r="E5" s="94"/>
      <c r="F5" s="94"/>
      <c r="G5" s="94"/>
      <c r="H5" s="94"/>
    </row>
    <row r="6" spans="7:8" ht="12.75">
      <c r="G6" s="93" t="s">
        <v>363</v>
      </c>
      <c r="H6" s="93"/>
    </row>
    <row r="7" spans="2:8" ht="58.5" customHeight="1">
      <c r="B7" s="53" t="s">
        <v>0</v>
      </c>
      <c r="C7" s="53" t="s">
        <v>218</v>
      </c>
      <c r="D7" s="53" t="s">
        <v>219</v>
      </c>
      <c r="E7" s="53" t="s">
        <v>13</v>
      </c>
      <c r="F7" s="53" t="s">
        <v>14</v>
      </c>
      <c r="G7" s="53" t="s">
        <v>220</v>
      </c>
      <c r="H7" s="53" t="s">
        <v>217</v>
      </c>
    </row>
    <row r="8" spans="2:8" ht="76.5">
      <c r="B8" s="54" t="s">
        <v>1</v>
      </c>
      <c r="C8" s="53" t="s">
        <v>436</v>
      </c>
      <c r="D8" s="55">
        <v>970</v>
      </c>
      <c r="E8" s="57"/>
      <c r="F8" s="63"/>
      <c r="G8" s="57"/>
      <c r="H8" s="58">
        <f>H9</f>
        <v>2486.8999999999996</v>
      </c>
    </row>
    <row r="9" spans="2:8" ht="12.75">
      <c r="B9" s="53" t="s">
        <v>2</v>
      </c>
      <c r="C9" s="53" t="s">
        <v>58</v>
      </c>
      <c r="D9" s="55">
        <v>970</v>
      </c>
      <c r="E9" s="56" t="s">
        <v>32</v>
      </c>
      <c r="F9" s="63"/>
      <c r="G9" s="57"/>
      <c r="H9" s="58">
        <f>H10+H14+H27</f>
        <v>2486.8999999999996</v>
      </c>
    </row>
    <row r="10" spans="2:8" ht="51">
      <c r="B10" s="53" t="s">
        <v>11</v>
      </c>
      <c r="C10" s="53" t="s">
        <v>221</v>
      </c>
      <c r="D10" s="57"/>
      <c r="E10" s="56" t="s">
        <v>33</v>
      </c>
      <c r="F10" s="63"/>
      <c r="G10" s="57"/>
      <c r="H10" s="58">
        <f>H11</f>
        <v>1327.8</v>
      </c>
    </row>
    <row r="11" spans="2:8" ht="25.5">
      <c r="B11" s="53" t="s">
        <v>12</v>
      </c>
      <c r="C11" s="53" t="s">
        <v>222</v>
      </c>
      <c r="D11" s="55">
        <v>970</v>
      </c>
      <c r="E11" s="56" t="s">
        <v>33</v>
      </c>
      <c r="F11" s="56" t="s">
        <v>437</v>
      </c>
      <c r="G11" s="57"/>
      <c r="H11" s="58">
        <f>H12</f>
        <v>1327.8</v>
      </c>
    </row>
    <row r="12" spans="2:8" ht="63.75">
      <c r="B12" s="59" t="s">
        <v>68</v>
      </c>
      <c r="C12" s="59" t="s">
        <v>110</v>
      </c>
      <c r="D12" s="55">
        <v>970</v>
      </c>
      <c r="E12" s="60" t="s">
        <v>33</v>
      </c>
      <c r="F12" s="60" t="s">
        <v>437</v>
      </c>
      <c r="G12" s="61">
        <v>100</v>
      </c>
      <c r="H12" s="62">
        <f>H13</f>
        <v>1327.8</v>
      </c>
    </row>
    <row r="13" spans="2:8" ht="25.5">
      <c r="B13" s="59" t="s">
        <v>113</v>
      </c>
      <c r="C13" s="59" t="s">
        <v>373</v>
      </c>
      <c r="D13" s="55">
        <v>970</v>
      </c>
      <c r="E13" s="60" t="s">
        <v>33</v>
      </c>
      <c r="F13" s="60" t="s">
        <v>437</v>
      </c>
      <c r="G13" s="61">
        <v>120</v>
      </c>
      <c r="H13" s="62">
        <v>1327.8</v>
      </c>
    </row>
    <row r="14" spans="2:8" ht="63.75">
      <c r="B14" s="53" t="s">
        <v>16</v>
      </c>
      <c r="C14" s="53" t="s">
        <v>223</v>
      </c>
      <c r="D14" s="55">
        <v>970</v>
      </c>
      <c r="E14" s="56" t="s">
        <v>25</v>
      </c>
      <c r="F14" s="63"/>
      <c r="G14" s="57"/>
      <c r="H14" s="58">
        <f>H15+H24</f>
        <v>1063.1</v>
      </c>
    </row>
    <row r="15" spans="2:8" ht="25.5">
      <c r="B15" s="53" t="s">
        <v>70</v>
      </c>
      <c r="C15" s="53" t="s">
        <v>224</v>
      </c>
      <c r="D15" s="55">
        <v>970</v>
      </c>
      <c r="E15" s="56" t="s">
        <v>25</v>
      </c>
      <c r="F15" s="56" t="s">
        <v>438</v>
      </c>
      <c r="G15" s="57"/>
      <c r="H15" s="58">
        <f>H16+H18+H20+H22</f>
        <v>927.6999999999999</v>
      </c>
    </row>
    <row r="16" spans="2:8" ht="63.75">
      <c r="B16" s="59" t="s">
        <v>63</v>
      </c>
      <c r="C16" s="59" t="s">
        <v>110</v>
      </c>
      <c r="D16" s="55">
        <v>970</v>
      </c>
      <c r="E16" s="60" t="s">
        <v>25</v>
      </c>
      <c r="F16" s="60" t="s">
        <v>438</v>
      </c>
      <c r="G16" s="61">
        <v>100</v>
      </c>
      <c r="H16" s="62">
        <v>851.8</v>
      </c>
    </row>
    <row r="17" spans="2:8" ht="28.5" customHeight="1">
      <c r="B17" s="59" t="s">
        <v>214</v>
      </c>
      <c r="C17" s="59" t="s">
        <v>373</v>
      </c>
      <c r="D17" s="55">
        <v>970</v>
      </c>
      <c r="E17" s="60" t="s">
        <v>25</v>
      </c>
      <c r="F17" s="60" t="s">
        <v>438</v>
      </c>
      <c r="G17" s="61">
        <v>120</v>
      </c>
      <c r="H17" s="62">
        <v>851.8</v>
      </c>
    </row>
    <row r="18" spans="2:8" ht="25.5">
      <c r="B18" s="59" t="s">
        <v>116</v>
      </c>
      <c r="C18" s="59" t="s">
        <v>225</v>
      </c>
      <c r="D18" s="55">
        <v>970</v>
      </c>
      <c r="E18" s="60" t="s">
        <v>25</v>
      </c>
      <c r="F18" s="60" t="s">
        <v>438</v>
      </c>
      <c r="G18" s="61">
        <v>200</v>
      </c>
      <c r="H18" s="62">
        <v>34</v>
      </c>
    </row>
    <row r="19" spans="2:8" ht="25.5">
      <c r="B19" s="59" t="s">
        <v>117</v>
      </c>
      <c r="C19" s="59" t="s">
        <v>226</v>
      </c>
      <c r="D19" s="55">
        <v>970</v>
      </c>
      <c r="E19" s="60" t="s">
        <v>25</v>
      </c>
      <c r="F19" s="60" t="s">
        <v>438</v>
      </c>
      <c r="G19" s="61">
        <v>240</v>
      </c>
      <c r="H19" s="62">
        <v>34</v>
      </c>
    </row>
    <row r="20" spans="2:8" ht="12.75">
      <c r="B20" s="59" t="s">
        <v>118</v>
      </c>
      <c r="C20" s="59" t="s">
        <v>112</v>
      </c>
      <c r="D20" s="55">
        <v>970</v>
      </c>
      <c r="E20" s="60" t="s">
        <v>25</v>
      </c>
      <c r="F20" s="60" t="s">
        <v>438</v>
      </c>
      <c r="G20" s="61">
        <v>300</v>
      </c>
      <c r="H20" s="62">
        <v>38.9</v>
      </c>
    </row>
    <row r="21" spans="2:8" ht="25.5">
      <c r="B21" s="59" t="s">
        <v>119</v>
      </c>
      <c r="C21" s="59" t="s">
        <v>227</v>
      </c>
      <c r="D21" s="55">
        <v>970</v>
      </c>
      <c r="E21" s="60" t="s">
        <v>25</v>
      </c>
      <c r="F21" s="60" t="s">
        <v>438</v>
      </c>
      <c r="G21" s="61">
        <v>320</v>
      </c>
      <c r="H21" s="62">
        <v>38.9</v>
      </c>
    </row>
    <row r="22" spans="2:8" ht="12.75">
      <c r="B22" s="59" t="s">
        <v>366</v>
      </c>
      <c r="C22" s="59" t="s">
        <v>111</v>
      </c>
      <c r="D22" s="55">
        <v>970</v>
      </c>
      <c r="E22" s="60" t="s">
        <v>25</v>
      </c>
      <c r="F22" s="60" t="s">
        <v>438</v>
      </c>
      <c r="G22" s="61">
        <v>800</v>
      </c>
      <c r="H22" s="62">
        <v>3</v>
      </c>
    </row>
    <row r="23" spans="2:8" ht="12.75">
      <c r="B23" s="59" t="s">
        <v>367</v>
      </c>
      <c r="C23" s="59" t="s">
        <v>228</v>
      </c>
      <c r="D23" s="55">
        <v>970</v>
      </c>
      <c r="E23" s="60" t="s">
        <v>25</v>
      </c>
      <c r="F23" s="60" t="s">
        <v>438</v>
      </c>
      <c r="G23" s="61">
        <v>850</v>
      </c>
      <c r="H23" s="62">
        <v>3</v>
      </c>
    </row>
    <row r="24" spans="2:8" ht="51">
      <c r="B24" s="53" t="s">
        <v>69</v>
      </c>
      <c r="C24" s="53" t="s">
        <v>229</v>
      </c>
      <c r="D24" s="55">
        <v>970</v>
      </c>
      <c r="E24" s="56" t="s">
        <v>25</v>
      </c>
      <c r="F24" s="56" t="s">
        <v>439</v>
      </c>
      <c r="G24" s="57"/>
      <c r="H24" s="58">
        <f>H25</f>
        <v>135.4</v>
      </c>
    </row>
    <row r="25" spans="2:8" ht="63.75">
      <c r="B25" s="59" t="s">
        <v>73</v>
      </c>
      <c r="C25" s="59" t="s">
        <v>110</v>
      </c>
      <c r="D25" s="55">
        <v>970</v>
      </c>
      <c r="E25" s="60" t="s">
        <v>25</v>
      </c>
      <c r="F25" s="60" t="s">
        <v>439</v>
      </c>
      <c r="G25" s="61">
        <v>100</v>
      </c>
      <c r="H25" s="62">
        <f>H26</f>
        <v>135.4</v>
      </c>
    </row>
    <row r="26" spans="2:8" ht="30.75" customHeight="1">
      <c r="B26" s="68" t="s">
        <v>374</v>
      </c>
      <c r="C26" s="59" t="s">
        <v>373</v>
      </c>
      <c r="D26" s="69">
        <v>970</v>
      </c>
      <c r="E26" s="67" t="s">
        <v>25</v>
      </c>
      <c r="F26" s="67" t="s">
        <v>439</v>
      </c>
      <c r="G26" s="70">
        <v>120</v>
      </c>
      <c r="H26" s="71">
        <v>135.4</v>
      </c>
    </row>
    <row r="27" spans="2:8" ht="12.75">
      <c r="B27" s="53" t="s">
        <v>103</v>
      </c>
      <c r="C27" s="53" t="s">
        <v>230</v>
      </c>
      <c r="D27" s="55">
        <v>970</v>
      </c>
      <c r="E27" s="56" t="s">
        <v>77</v>
      </c>
      <c r="F27" s="63"/>
      <c r="G27" s="57"/>
      <c r="H27" s="58">
        <f>H28</f>
        <v>96</v>
      </c>
    </row>
    <row r="28" spans="2:8" ht="38.25">
      <c r="B28" s="59" t="s">
        <v>126</v>
      </c>
      <c r="C28" s="59" t="s">
        <v>98</v>
      </c>
      <c r="D28" s="61">
        <v>970</v>
      </c>
      <c r="E28" s="60" t="s">
        <v>77</v>
      </c>
      <c r="F28" s="60" t="s">
        <v>440</v>
      </c>
      <c r="G28" s="57"/>
      <c r="H28" s="62">
        <f>H29</f>
        <v>96</v>
      </c>
    </row>
    <row r="29" spans="2:8" ht="12.75">
      <c r="B29" s="59" t="s">
        <v>135</v>
      </c>
      <c r="C29" s="59" t="s">
        <v>111</v>
      </c>
      <c r="D29" s="55">
        <v>970</v>
      </c>
      <c r="E29" s="60" t="s">
        <v>77</v>
      </c>
      <c r="F29" s="60" t="s">
        <v>440</v>
      </c>
      <c r="G29" s="61">
        <v>800</v>
      </c>
      <c r="H29" s="62">
        <f>H30</f>
        <v>96</v>
      </c>
    </row>
    <row r="30" spans="2:8" ht="12.75">
      <c r="B30" s="59" t="s">
        <v>231</v>
      </c>
      <c r="C30" s="59" t="s">
        <v>228</v>
      </c>
      <c r="D30" s="55">
        <v>970</v>
      </c>
      <c r="E30" s="60" t="s">
        <v>77</v>
      </c>
      <c r="F30" s="60" t="s">
        <v>440</v>
      </c>
      <c r="G30" s="61">
        <v>850</v>
      </c>
      <c r="H30" s="62">
        <v>96</v>
      </c>
    </row>
    <row r="31" spans="2:8" ht="76.5">
      <c r="B31" s="53" t="s">
        <v>10</v>
      </c>
      <c r="C31" s="53" t="s">
        <v>232</v>
      </c>
      <c r="D31" s="55">
        <v>923</v>
      </c>
      <c r="E31" s="63"/>
      <c r="F31" s="63"/>
      <c r="G31" s="57"/>
      <c r="H31" s="74">
        <f>H32+H83+H88+H97+H128+H165+H176+H188+H193</f>
        <v>96696.5</v>
      </c>
    </row>
    <row r="32" spans="2:8" ht="12.75">
      <c r="B32" s="53" t="s">
        <v>2</v>
      </c>
      <c r="C32" s="53" t="s">
        <v>58</v>
      </c>
      <c r="D32" s="55">
        <v>923</v>
      </c>
      <c r="E32" s="56" t="s">
        <v>32</v>
      </c>
      <c r="F32" s="63"/>
      <c r="G32" s="57"/>
      <c r="H32" s="74">
        <f>H33+H48+H52</f>
        <v>24145.799999999996</v>
      </c>
    </row>
    <row r="33" spans="2:8" ht="76.5">
      <c r="B33" s="53" t="s">
        <v>11</v>
      </c>
      <c r="C33" s="53" t="s">
        <v>233</v>
      </c>
      <c r="D33" s="55">
        <v>923</v>
      </c>
      <c r="E33" s="56" t="s">
        <v>43</v>
      </c>
      <c r="F33" s="63"/>
      <c r="G33" s="57"/>
      <c r="H33" s="74">
        <f>H34+H36+H43</f>
        <v>22976.299999999996</v>
      </c>
    </row>
    <row r="34" spans="2:8" ht="24.75" customHeight="1">
      <c r="B34" s="53" t="s">
        <v>12</v>
      </c>
      <c r="C34" s="53" t="s">
        <v>234</v>
      </c>
      <c r="D34" s="55">
        <v>923</v>
      </c>
      <c r="E34" s="56" t="s">
        <v>43</v>
      </c>
      <c r="F34" s="56" t="s">
        <v>441</v>
      </c>
      <c r="G34" s="57"/>
      <c r="H34" s="58">
        <f>H35</f>
        <v>1327.8</v>
      </c>
    </row>
    <row r="35" spans="2:8" ht="25.5">
      <c r="B35" s="59" t="s">
        <v>68</v>
      </c>
      <c r="C35" s="59" t="s">
        <v>373</v>
      </c>
      <c r="D35" s="55">
        <v>923</v>
      </c>
      <c r="E35" s="60" t="s">
        <v>43</v>
      </c>
      <c r="F35" s="60" t="s">
        <v>441</v>
      </c>
      <c r="G35" s="61">
        <v>120</v>
      </c>
      <c r="H35" s="62">
        <v>1327.8</v>
      </c>
    </row>
    <row r="36" spans="2:8" ht="38.25">
      <c r="B36" s="53" t="s">
        <v>15</v>
      </c>
      <c r="C36" s="53" t="s">
        <v>235</v>
      </c>
      <c r="D36" s="55">
        <v>923</v>
      </c>
      <c r="E36" s="56" t="s">
        <v>43</v>
      </c>
      <c r="F36" s="56" t="s">
        <v>442</v>
      </c>
      <c r="G36" s="57"/>
      <c r="H36" s="58">
        <f>H37+H39+H41</f>
        <v>18834.6</v>
      </c>
    </row>
    <row r="37" spans="2:8" ht="63.75">
      <c r="B37" s="59" t="s">
        <v>114</v>
      </c>
      <c r="C37" s="59" t="s">
        <v>110</v>
      </c>
      <c r="D37" s="55">
        <v>923</v>
      </c>
      <c r="E37" s="60" t="s">
        <v>43</v>
      </c>
      <c r="F37" s="60" t="s">
        <v>443</v>
      </c>
      <c r="G37" s="61">
        <v>100</v>
      </c>
      <c r="H37" s="62">
        <f>H38</f>
        <v>15921.5</v>
      </c>
    </row>
    <row r="38" spans="2:8" ht="25.5">
      <c r="B38" s="59" t="s">
        <v>115</v>
      </c>
      <c r="C38" s="59" t="s">
        <v>373</v>
      </c>
      <c r="D38" s="55">
        <v>923</v>
      </c>
      <c r="E38" s="60" t="s">
        <v>43</v>
      </c>
      <c r="F38" s="60" t="s">
        <v>443</v>
      </c>
      <c r="G38" s="61">
        <v>120</v>
      </c>
      <c r="H38" s="62">
        <v>15921.5</v>
      </c>
    </row>
    <row r="39" spans="2:8" ht="25.5">
      <c r="B39" s="59" t="s">
        <v>116</v>
      </c>
      <c r="C39" s="59" t="s">
        <v>225</v>
      </c>
      <c r="D39" s="55">
        <v>923</v>
      </c>
      <c r="E39" s="60" t="s">
        <v>43</v>
      </c>
      <c r="F39" s="60" t="s">
        <v>443</v>
      </c>
      <c r="G39" s="61">
        <v>200</v>
      </c>
      <c r="H39" s="62">
        <f>H40</f>
        <v>2892.3</v>
      </c>
    </row>
    <row r="40" spans="2:8" ht="25.5">
      <c r="B40" s="59" t="s">
        <v>117</v>
      </c>
      <c r="C40" s="59" t="s">
        <v>226</v>
      </c>
      <c r="D40" s="55">
        <v>923</v>
      </c>
      <c r="E40" s="60" t="s">
        <v>43</v>
      </c>
      <c r="F40" s="60" t="s">
        <v>443</v>
      </c>
      <c r="G40" s="61">
        <v>240</v>
      </c>
      <c r="H40" s="62">
        <v>2892.3</v>
      </c>
    </row>
    <row r="41" spans="2:8" ht="12.75">
      <c r="B41" s="59" t="s">
        <v>118</v>
      </c>
      <c r="C41" s="59" t="s">
        <v>111</v>
      </c>
      <c r="D41" s="55">
        <v>923</v>
      </c>
      <c r="E41" s="60" t="s">
        <v>43</v>
      </c>
      <c r="F41" s="60" t="s">
        <v>443</v>
      </c>
      <c r="G41" s="61">
        <v>800</v>
      </c>
      <c r="H41" s="62">
        <f>H42</f>
        <v>20.8</v>
      </c>
    </row>
    <row r="42" spans="2:8" ht="12.75">
      <c r="B42" s="59" t="s">
        <v>119</v>
      </c>
      <c r="C42" s="59" t="s">
        <v>228</v>
      </c>
      <c r="D42" s="55">
        <v>923</v>
      </c>
      <c r="E42" s="60" t="s">
        <v>43</v>
      </c>
      <c r="F42" s="60" t="s">
        <v>443</v>
      </c>
      <c r="G42" s="61">
        <v>850</v>
      </c>
      <c r="H42" s="62">
        <v>20.8</v>
      </c>
    </row>
    <row r="43" spans="2:8" ht="72.75" customHeight="1">
      <c r="B43" s="53" t="s">
        <v>183</v>
      </c>
      <c r="C43" s="53" t="s">
        <v>236</v>
      </c>
      <c r="D43" s="55">
        <v>923</v>
      </c>
      <c r="E43" s="56" t="s">
        <v>43</v>
      </c>
      <c r="F43" s="56" t="s">
        <v>237</v>
      </c>
      <c r="G43" s="57"/>
      <c r="H43" s="58">
        <f>H44+H46</f>
        <v>2813.8999999999996</v>
      </c>
    </row>
    <row r="44" spans="2:8" ht="63.75">
      <c r="B44" s="59" t="s">
        <v>368</v>
      </c>
      <c r="C44" s="59" t="s">
        <v>110</v>
      </c>
      <c r="D44" s="55">
        <v>923</v>
      </c>
      <c r="E44" s="60" t="s">
        <v>43</v>
      </c>
      <c r="F44" s="60" t="s">
        <v>237</v>
      </c>
      <c r="G44" s="61">
        <v>100</v>
      </c>
      <c r="H44" s="62">
        <f>H45</f>
        <v>2608.7</v>
      </c>
    </row>
    <row r="45" spans="2:8" ht="25.5">
      <c r="B45" s="59" t="s">
        <v>369</v>
      </c>
      <c r="C45" s="59" t="s">
        <v>373</v>
      </c>
      <c r="D45" s="55">
        <v>923</v>
      </c>
      <c r="E45" s="60" t="s">
        <v>43</v>
      </c>
      <c r="F45" s="60" t="s">
        <v>237</v>
      </c>
      <c r="G45" s="61">
        <v>120</v>
      </c>
      <c r="H45" s="62">
        <v>2608.7</v>
      </c>
    </row>
    <row r="46" spans="2:8" ht="25.5">
      <c r="B46" s="59" t="s">
        <v>370</v>
      </c>
      <c r="C46" s="59" t="s">
        <v>238</v>
      </c>
      <c r="D46" s="55">
        <v>923</v>
      </c>
      <c r="E46" s="60" t="s">
        <v>43</v>
      </c>
      <c r="F46" s="60" t="s">
        <v>237</v>
      </c>
      <c r="G46" s="61">
        <v>200</v>
      </c>
      <c r="H46" s="62">
        <f>H47</f>
        <v>205.2</v>
      </c>
    </row>
    <row r="47" spans="2:8" ht="25.5">
      <c r="B47" s="59" t="s">
        <v>371</v>
      </c>
      <c r="C47" s="59" t="s">
        <v>226</v>
      </c>
      <c r="D47" s="55">
        <v>923</v>
      </c>
      <c r="E47" s="60" t="s">
        <v>43</v>
      </c>
      <c r="F47" s="60" t="s">
        <v>237</v>
      </c>
      <c r="G47" s="61">
        <v>240</v>
      </c>
      <c r="H47" s="62">
        <v>205.2</v>
      </c>
    </row>
    <row r="48" spans="2:8" ht="12.75">
      <c r="B48" s="53" t="s">
        <v>16</v>
      </c>
      <c r="C48" s="53" t="s">
        <v>239</v>
      </c>
      <c r="D48" s="55">
        <v>923</v>
      </c>
      <c r="E48" s="56" t="s">
        <v>85</v>
      </c>
      <c r="F48" s="63"/>
      <c r="G48" s="57"/>
      <c r="H48" s="58">
        <f>H49</f>
        <v>50</v>
      </c>
    </row>
    <row r="49" spans="2:8" ht="12.75">
      <c r="B49" s="53" t="s">
        <v>70</v>
      </c>
      <c r="C49" s="53" t="s">
        <v>240</v>
      </c>
      <c r="D49" s="55">
        <v>923</v>
      </c>
      <c r="E49" s="56" t="s">
        <v>85</v>
      </c>
      <c r="F49" s="56" t="s">
        <v>444</v>
      </c>
      <c r="G49" s="57"/>
      <c r="H49" s="58">
        <f>H50</f>
        <v>50</v>
      </c>
    </row>
    <row r="50" spans="2:8" ht="12.75">
      <c r="B50" s="59" t="s">
        <v>63</v>
      </c>
      <c r="C50" s="59" t="s">
        <v>111</v>
      </c>
      <c r="D50" s="55">
        <v>923</v>
      </c>
      <c r="E50" s="60" t="s">
        <v>85</v>
      </c>
      <c r="F50" s="60" t="s">
        <v>444</v>
      </c>
      <c r="G50" s="61">
        <v>800</v>
      </c>
      <c r="H50" s="62">
        <f>H51</f>
        <v>50</v>
      </c>
    </row>
    <row r="51" spans="2:8" ht="12.75">
      <c r="B51" s="59" t="s">
        <v>214</v>
      </c>
      <c r="C51" s="59" t="s">
        <v>241</v>
      </c>
      <c r="D51" s="55">
        <v>923</v>
      </c>
      <c r="E51" s="60" t="s">
        <v>85</v>
      </c>
      <c r="F51" s="60" t="s">
        <v>444</v>
      </c>
      <c r="G51" s="61">
        <v>870</v>
      </c>
      <c r="H51" s="62">
        <v>50</v>
      </c>
    </row>
    <row r="52" spans="2:8" ht="12.75">
      <c r="B52" s="53" t="s">
        <v>103</v>
      </c>
      <c r="C52" s="53" t="s">
        <v>230</v>
      </c>
      <c r="D52" s="55">
        <v>923</v>
      </c>
      <c r="E52" s="56" t="s">
        <v>77</v>
      </c>
      <c r="F52" s="63"/>
      <c r="G52" s="57"/>
      <c r="H52" s="74">
        <f>H53+H56+H59+H62+H65+H68+H71+H74+H77+H80</f>
        <v>1119.5</v>
      </c>
    </row>
    <row r="53" spans="2:8" ht="63.75" customHeight="1">
      <c r="B53" s="53" t="s">
        <v>126</v>
      </c>
      <c r="C53" s="53" t="s">
        <v>242</v>
      </c>
      <c r="D53" s="55">
        <v>923</v>
      </c>
      <c r="E53" s="56" t="s">
        <v>77</v>
      </c>
      <c r="F53" s="56" t="s">
        <v>243</v>
      </c>
      <c r="G53" s="57"/>
      <c r="H53" s="58">
        <f>H54</f>
        <v>7.5</v>
      </c>
    </row>
    <row r="54" spans="2:8" ht="25.5">
      <c r="B54" s="59" t="s">
        <v>135</v>
      </c>
      <c r="C54" s="59" t="s">
        <v>238</v>
      </c>
      <c r="D54" s="55">
        <v>923</v>
      </c>
      <c r="E54" s="60" t="s">
        <v>77</v>
      </c>
      <c r="F54" s="60" t="s">
        <v>243</v>
      </c>
      <c r="G54" s="61">
        <v>200</v>
      </c>
      <c r="H54" s="62">
        <f>H55</f>
        <v>7.5</v>
      </c>
    </row>
    <row r="55" spans="2:8" ht="25.5">
      <c r="B55" s="59" t="s">
        <v>231</v>
      </c>
      <c r="C55" s="59" t="s">
        <v>226</v>
      </c>
      <c r="D55" s="55">
        <v>923</v>
      </c>
      <c r="E55" s="60" t="s">
        <v>77</v>
      </c>
      <c r="F55" s="60" t="s">
        <v>243</v>
      </c>
      <c r="G55" s="61">
        <v>240</v>
      </c>
      <c r="H55" s="62">
        <v>7.5</v>
      </c>
    </row>
    <row r="56" spans="2:8" ht="57.75" customHeight="1">
      <c r="B56" s="53" t="s">
        <v>134</v>
      </c>
      <c r="C56" s="53" t="s">
        <v>244</v>
      </c>
      <c r="D56" s="55">
        <v>923</v>
      </c>
      <c r="E56" s="56" t="s">
        <v>77</v>
      </c>
      <c r="F56" s="56">
        <v>3300000072</v>
      </c>
      <c r="G56" s="57"/>
      <c r="H56" s="58">
        <f>H57</f>
        <v>550</v>
      </c>
    </row>
    <row r="57" spans="2:8" ht="25.5">
      <c r="B57" s="59" t="s">
        <v>136</v>
      </c>
      <c r="C57" s="59" t="s">
        <v>238</v>
      </c>
      <c r="D57" s="55">
        <v>923</v>
      </c>
      <c r="E57" s="60" t="s">
        <v>77</v>
      </c>
      <c r="F57" s="60">
        <v>3300000072</v>
      </c>
      <c r="G57" s="61">
        <v>200</v>
      </c>
      <c r="H57" s="62">
        <f>H58</f>
        <v>550</v>
      </c>
    </row>
    <row r="58" spans="2:8" ht="25.5">
      <c r="B58" s="59" t="s">
        <v>245</v>
      </c>
      <c r="C58" s="59" t="s">
        <v>226</v>
      </c>
      <c r="D58" s="55">
        <v>923</v>
      </c>
      <c r="E58" s="60" t="s">
        <v>77</v>
      </c>
      <c r="F58" s="60">
        <v>3300000072</v>
      </c>
      <c r="G58" s="61">
        <v>240</v>
      </c>
      <c r="H58" s="62">
        <v>550</v>
      </c>
    </row>
    <row r="59" spans="2:8" ht="25.5">
      <c r="B59" s="53" t="s">
        <v>246</v>
      </c>
      <c r="C59" s="53" t="s">
        <v>445</v>
      </c>
      <c r="D59" s="55">
        <v>923</v>
      </c>
      <c r="E59" s="56" t="s">
        <v>77</v>
      </c>
      <c r="F59" s="56">
        <v>7950800071</v>
      </c>
      <c r="G59" s="57"/>
      <c r="H59" s="58">
        <f>H60</f>
        <v>400</v>
      </c>
    </row>
    <row r="60" spans="2:8" ht="25.5">
      <c r="B60" s="59" t="s">
        <v>247</v>
      </c>
      <c r="C60" s="59" t="s">
        <v>238</v>
      </c>
      <c r="D60" s="55">
        <v>923</v>
      </c>
      <c r="E60" s="60" t="s">
        <v>77</v>
      </c>
      <c r="F60" s="60">
        <v>7950800071</v>
      </c>
      <c r="G60" s="61">
        <v>200</v>
      </c>
      <c r="H60" s="62">
        <f>H61</f>
        <v>400</v>
      </c>
    </row>
    <row r="61" spans="2:8" ht="25.5">
      <c r="B61" s="59" t="s">
        <v>248</v>
      </c>
      <c r="C61" s="59" t="s">
        <v>226</v>
      </c>
      <c r="D61" s="55">
        <v>923</v>
      </c>
      <c r="E61" s="60" t="s">
        <v>77</v>
      </c>
      <c r="F61" s="60">
        <v>7950800071</v>
      </c>
      <c r="G61" s="61">
        <v>240</v>
      </c>
      <c r="H61" s="62">
        <v>400</v>
      </c>
    </row>
    <row r="62" spans="2:8" ht="44.25" customHeight="1">
      <c r="B62" s="53" t="s">
        <v>249</v>
      </c>
      <c r="C62" s="53" t="s">
        <v>446</v>
      </c>
      <c r="D62" s="55">
        <v>923</v>
      </c>
      <c r="E62" s="56" t="s">
        <v>77</v>
      </c>
      <c r="F62" s="56">
        <v>7951000511</v>
      </c>
      <c r="G62" s="57"/>
      <c r="H62" s="58">
        <f>H63</f>
        <v>40</v>
      </c>
    </row>
    <row r="63" spans="2:8" ht="25.5">
      <c r="B63" s="59" t="s">
        <v>250</v>
      </c>
      <c r="C63" s="59" t="s">
        <v>238</v>
      </c>
      <c r="D63" s="55">
        <v>923</v>
      </c>
      <c r="E63" s="60" t="s">
        <v>77</v>
      </c>
      <c r="F63" s="60">
        <v>7951000511</v>
      </c>
      <c r="G63" s="61">
        <v>200</v>
      </c>
      <c r="H63" s="62">
        <f>H64</f>
        <v>40</v>
      </c>
    </row>
    <row r="64" spans="2:8" ht="25.5">
      <c r="B64" s="59" t="s">
        <v>251</v>
      </c>
      <c r="C64" s="59" t="s">
        <v>226</v>
      </c>
      <c r="D64" s="55">
        <v>923</v>
      </c>
      <c r="E64" s="60" t="s">
        <v>77</v>
      </c>
      <c r="F64" s="60">
        <v>7951000511</v>
      </c>
      <c r="G64" s="61">
        <v>240</v>
      </c>
      <c r="H64" s="62">
        <v>40</v>
      </c>
    </row>
    <row r="65" spans="2:8" ht="25.5">
      <c r="B65" s="53" t="s">
        <v>252</v>
      </c>
      <c r="C65" s="53" t="s">
        <v>447</v>
      </c>
      <c r="D65" s="55">
        <v>923</v>
      </c>
      <c r="E65" s="56" t="s">
        <v>77</v>
      </c>
      <c r="F65" s="56">
        <v>7951100521</v>
      </c>
      <c r="G65" s="57"/>
      <c r="H65" s="58">
        <f>H66</f>
        <v>20</v>
      </c>
    </row>
    <row r="66" spans="2:8" ht="25.5">
      <c r="B66" s="59" t="s">
        <v>253</v>
      </c>
      <c r="C66" s="59" t="s">
        <v>238</v>
      </c>
      <c r="D66" s="55">
        <v>923</v>
      </c>
      <c r="E66" s="60" t="s">
        <v>77</v>
      </c>
      <c r="F66" s="60">
        <v>7951100521</v>
      </c>
      <c r="G66" s="61">
        <v>200</v>
      </c>
      <c r="H66" s="62">
        <f>H67</f>
        <v>20</v>
      </c>
    </row>
    <row r="67" spans="2:8" ht="25.5">
      <c r="B67" s="59" t="s">
        <v>254</v>
      </c>
      <c r="C67" s="59" t="s">
        <v>226</v>
      </c>
      <c r="D67" s="55">
        <v>923</v>
      </c>
      <c r="E67" s="60" t="s">
        <v>77</v>
      </c>
      <c r="F67" s="60">
        <v>7951100521</v>
      </c>
      <c r="G67" s="61">
        <v>240</v>
      </c>
      <c r="H67" s="62">
        <v>20</v>
      </c>
    </row>
    <row r="68" spans="2:8" ht="38.25">
      <c r="B68" s="53" t="s">
        <v>255</v>
      </c>
      <c r="C68" s="53" t="s">
        <v>448</v>
      </c>
      <c r="D68" s="55">
        <v>923</v>
      </c>
      <c r="E68" s="56" t="s">
        <v>77</v>
      </c>
      <c r="F68" s="56">
        <v>7951200541</v>
      </c>
      <c r="G68" s="57"/>
      <c r="H68" s="58">
        <f>H69</f>
        <v>22</v>
      </c>
    </row>
    <row r="69" spans="2:8" ht="25.5">
      <c r="B69" s="59" t="s">
        <v>256</v>
      </c>
      <c r="C69" s="59" t="s">
        <v>238</v>
      </c>
      <c r="D69" s="55">
        <v>923</v>
      </c>
      <c r="E69" s="60" t="s">
        <v>77</v>
      </c>
      <c r="F69" s="60">
        <v>7951200541</v>
      </c>
      <c r="G69" s="61">
        <v>200</v>
      </c>
      <c r="H69" s="62">
        <f>H70</f>
        <v>22</v>
      </c>
    </row>
    <row r="70" spans="2:8" ht="25.5">
      <c r="B70" s="59" t="s">
        <v>257</v>
      </c>
      <c r="C70" s="59" t="s">
        <v>226</v>
      </c>
      <c r="D70" s="55">
        <v>923</v>
      </c>
      <c r="E70" s="60" t="s">
        <v>77</v>
      </c>
      <c r="F70" s="60">
        <v>7951200541</v>
      </c>
      <c r="G70" s="61">
        <v>240</v>
      </c>
      <c r="H70" s="62">
        <v>22</v>
      </c>
    </row>
    <row r="71" spans="2:8" ht="92.25" customHeight="1">
      <c r="B71" s="53" t="s">
        <v>258</v>
      </c>
      <c r="C71" s="53" t="s">
        <v>449</v>
      </c>
      <c r="D71" s="55">
        <v>923</v>
      </c>
      <c r="E71" s="56" t="s">
        <v>77</v>
      </c>
      <c r="F71" s="56">
        <v>7951300531</v>
      </c>
      <c r="G71" s="57"/>
      <c r="H71" s="58">
        <f>H72</f>
        <v>20</v>
      </c>
    </row>
    <row r="72" spans="2:8" ht="25.5">
      <c r="B72" s="59" t="s">
        <v>259</v>
      </c>
      <c r="C72" s="59" t="s">
        <v>238</v>
      </c>
      <c r="D72" s="55">
        <v>923</v>
      </c>
      <c r="E72" s="60" t="s">
        <v>77</v>
      </c>
      <c r="F72" s="60">
        <v>7951300531</v>
      </c>
      <c r="G72" s="61">
        <v>200</v>
      </c>
      <c r="H72" s="62">
        <f>H73</f>
        <v>20</v>
      </c>
    </row>
    <row r="73" spans="2:8" ht="25.5">
      <c r="B73" s="59" t="s">
        <v>260</v>
      </c>
      <c r="C73" s="59" t="s">
        <v>226</v>
      </c>
      <c r="D73" s="55">
        <v>923</v>
      </c>
      <c r="E73" s="60" t="s">
        <v>77</v>
      </c>
      <c r="F73" s="60">
        <v>7951300531</v>
      </c>
      <c r="G73" s="61">
        <v>240</v>
      </c>
      <c r="H73" s="62">
        <v>20</v>
      </c>
    </row>
    <row r="74" spans="2:8" ht="41.25" customHeight="1">
      <c r="B74" s="53" t="s">
        <v>261</v>
      </c>
      <c r="C74" s="53" t="s">
        <v>450</v>
      </c>
      <c r="D74" s="55">
        <v>923</v>
      </c>
      <c r="E74" s="56" t="s">
        <v>77</v>
      </c>
      <c r="F74" s="56">
        <v>7951400491</v>
      </c>
      <c r="G74" s="57"/>
      <c r="H74" s="58">
        <f>H75</f>
        <v>20</v>
      </c>
    </row>
    <row r="75" spans="2:8" ht="25.5">
      <c r="B75" s="59" t="s">
        <v>262</v>
      </c>
      <c r="C75" s="59" t="s">
        <v>238</v>
      </c>
      <c r="D75" s="55">
        <v>923</v>
      </c>
      <c r="E75" s="60" t="s">
        <v>77</v>
      </c>
      <c r="F75" s="60">
        <v>7951400491</v>
      </c>
      <c r="G75" s="61">
        <v>200</v>
      </c>
      <c r="H75" s="62">
        <f>H76</f>
        <v>20</v>
      </c>
    </row>
    <row r="76" spans="2:8" ht="25.5">
      <c r="B76" s="59" t="s">
        <v>263</v>
      </c>
      <c r="C76" s="59" t="s">
        <v>226</v>
      </c>
      <c r="D76" s="55">
        <v>923</v>
      </c>
      <c r="E76" s="60" t="s">
        <v>77</v>
      </c>
      <c r="F76" s="60">
        <v>7951400491</v>
      </c>
      <c r="G76" s="61">
        <v>240</v>
      </c>
      <c r="H76" s="62">
        <v>20</v>
      </c>
    </row>
    <row r="77" spans="1:8" ht="25.5">
      <c r="A77" s="52"/>
      <c r="B77" s="53" t="s">
        <v>264</v>
      </c>
      <c r="C77" s="53" t="s">
        <v>451</v>
      </c>
      <c r="D77" s="55">
        <v>923</v>
      </c>
      <c r="E77" s="56" t="s">
        <v>77</v>
      </c>
      <c r="F77" s="56">
        <v>7952200073</v>
      </c>
      <c r="G77" s="75"/>
      <c r="H77" s="58">
        <f>H78</f>
        <v>20</v>
      </c>
    </row>
    <row r="78" spans="2:8" ht="25.5">
      <c r="B78" s="59" t="s">
        <v>265</v>
      </c>
      <c r="C78" s="59" t="s">
        <v>238</v>
      </c>
      <c r="D78" s="55">
        <v>923</v>
      </c>
      <c r="E78" s="60" t="s">
        <v>77</v>
      </c>
      <c r="F78" s="60">
        <v>7952200073</v>
      </c>
      <c r="G78" s="61">
        <v>200</v>
      </c>
      <c r="H78" s="62">
        <f>H79</f>
        <v>20</v>
      </c>
    </row>
    <row r="79" spans="2:8" ht="25.5">
      <c r="B79" s="59" t="s">
        <v>266</v>
      </c>
      <c r="C79" s="59" t="s">
        <v>226</v>
      </c>
      <c r="D79" s="55">
        <v>923</v>
      </c>
      <c r="E79" s="60" t="s">
        <v>77</v>
      </c>
      <c r="F79" s="60">
        <v>7952200073</v>
      </c>
      <c r="G79" s="61">
        <v>240</v>
      </c>
      <c r="H79" s="62">
        <v>20</v>
      </c>
    </row>
    <row r="80" spans="2:8" ht="126.75" customHeight="1">
      <c r="B80" s="53" t="s">
        <v>267</v>
      </c>
      <c r="C80" s="53" t="s">
        <v>452</v>
      </c>
      <c r="D80" s="55">
        <v>923</v>
      </c>
      <c r="E80" s="56" t="s">
        <v>77</v>
      </c>
      <c r="F80" s="56">
        <v>7952400522</v>
      </c>
      <c r="G80" s="57"/>
      <c r="H80" s="58">
        <f>H81</f>
        <v>20</v>
      </c>
    </row>
    <row r="81" spans="2:8" ht="25.5">
      <c r="B81" s="59" t="s">
        <v>268</v>
      </c>
      <c r="C81" s="59" t="s">
        <v>238</v>
      </c>
      <c r="D81" s="55">
        <v>923</v>
      </c>
      <c r="E81" s="60" t="s">
        <v>77</v>
      </c>
      <c r="F81" s="60">
        <v>7952400522</v>
      </c>
      <c r="G81" s="61">
        <v>200</v>
      </c>
      <c r="H81" s="62">
        <f>H82</f>
        <v>20</v>
      </c>
    </row>
    <row r="82" spans="2:8" ht="25.5">
      <c r="B82" s="59" t="s">
        <v>269</v>
      </c>
      <c r="C82" s="59" t="s">
        <v>270</v>
      </c>
      <c r="D82" s="55">
        <v>923</v>
      </c>
      <c r="E82" s="60" t="s">
        <v>77</v>
      </c>
      <c r="F82" s="60">
        <v>7952400522</v>
      </c>
      <c r="G82" s="61">
        <v>240</v>
      </c>
      <c r="H82" s="62">
        <v>20</v>
      </c>
    </row>
    <row r="83" spans="2:8" ht="25.5">
      <c r="B83" s="53" t="s">
        <v>3</v>
      </c>
      <c r="C83" s="53" t="s">
        <v>57</v>
      </c>
      <c r="D83" s="55">
        <v>923</v>
      </c>
      <c r="E83" s="56" t="s">
        <v>27</v>
      </c>
      <c r="F83" s="63"/>
      <c r="G83" s="57"/>
      <c r="H83" s="58">
        <f>H84</f>
        <v>400</v>
      </c>
    </row>
    <row r="84" spans="2:8" ht="51">
      <c r="B84" s="53" t="s">
        <v>5</v>
      </c>
      <c r="C84" s="53" t="s">
        <v>271</v>
      </c>
      <c r="D84" s="55">
        <v>923</v>
      </c>
      <c r="E84" s="56" t="s">
        <v>28</v>
      </c>
      <c r="F84" s="63"/>
      <c r="G84" s="57"/>
      <c r="H84" s="58">
        <f>H85</f>
        <v>400</v>
      </c>
    </row>
    <row r="85" spans="2:8" ht="159" customHeight="1">
      <c r="B85" s="53" t="s">
        <v>71</v>
      </c>
      <c r="C85" s="53" t="s">
        <v>453</v>
      </c>
      <c r="D85" s="55">
        <v>923</v>
      </c>
      <c r="E85" s="56" t="s">
        <v>28</v>
      </c>
      <c r="F85" s="56">
        <v>7950900081</v>
      </c>
      <c r="G85" s="57"/>
      <c r="H85" s="58">
        <f>H86</f>
        <v>400</v>
      </c>
    </row>
    <row r="86" spans="2:8" ht="25.5">
      <c r="B86" s="59" t="s">
        <v>120</v>
      </c>
      <c r="C86" s="59" t="s">
        <v>238</v>
      </c>
      <c r="D86" s="55">
        <v>923</v>
      </c>
      <c r="E86" s="60" t="s">
        <v>28</v>
      </c>
      <c r="F86" s="60">
        <v>7950900081</v>
      </c>
      <c r="G86" s="61">
        <v>200</v>
      </c>
      <c r="H86" s="62">
        <f>H87</f>
        <v>400</v>
      </c>
    </row>
    <row r="87" spans="2:8" ht="25.5">
      <c r="B87" s="59" t="s">
        <v>182</v>
      </c>
      <c r="C87" s="59" t="s">
        <v>226</v>
      </c>
      <c r="D87" s="55">
        <v>923</v>
      </c>
      <c r="E87" s="60" t="s">
        <v>28</v>
      </c>
      <c r="F87" s="60">
        <v>7950900081</v>
      </c>
      <c r="G87" s="61">
        <v>240</v>
      </c>
      <c r="H87" s="62">
        <v>400</v>
      </c>
    </row>
    <row r="88" spans="2:8" ht="12.75">
      <c r="B88" s="53" t="s">
        <v>6</v>
      </c>
      <c r="C88" s="53" t="s">
        <v>99</v>
      </c>
      <c r="D88" s="55">
        <v>923</v>
      </c>
      <c r="E88" s="56" t="s">
        <v>100</v>
      </c>
      <c r="F88" s="63"/>
      <c r="G88" s="57"/>
      <c r="H88" s="58">
        <f>H89+H93</f>
        <v>523.5</v>
      </c>
    </row>
    <row r="89" spans="2:8" ht="12.75">
      <c r="B89" s="53" t="s">
        <v>7</v>
      </c>
      <c r="C89" s="53" t="s">
        <v>272</v>
      </c>
      <c r="D89" s="55">
        <v>923</v>
      </c>
      <c r="E89" s="56" t="s">
        <v>101</v>
      </c>
      <c r="F89" s="63"/>
      <c r="G89" s="57"/>
      <c r="H89" s="58">
        <f>H90</f>
        <v>473.5</v>
      </c>
    </row>
    <row r="90" spans="2:8" ht="51">
      <c r="B90" s="53" t="s">
        <v>17</v>
      </c>
      <c r="C90" s="53" t="s">
        <v>454</v>
      </c>
      <c r="D90" s="55">
        <v>923</v>
      </c>
      <c r="E90" s="56" t="s">
        <v>101</v>
      </c>
      <c r="F90" s="56">
        <v>7952500101</v>
      </c>
      <c r="G90" s="57"/>
      <c r="H90" s="58">
        <f>H91</f>
        <v>473.5</v>
      </c>
    </row>
    <row r="91" spans="2:8" ht="25.5">
      <c r="B91" s="59" t="s">
        <v>130</v>
      </c>
      <c r="C91" s="59" t="s">
        <v>238</v>
      </c>
      <c r="D91" s="55">
        <v>923</v>
      </c>
      <c r="E91" s="60" t="s">
        <v>101</v>
      </c>
      <c r="F91" s="60">
        <v>7952500101</v>
      </c>
      <c r="G91" s="61">
        <v>200</v>
      </c>
      <c r="H91" s="62">
        <f>H92</f>
        <v>473.5</v>
      </c>
    </row>
    <row r="92" spans="2:8" ht="25.5">
      <c r="B92" s="59" t="s">
        <v>192</v>
      </c>
      <c r="C92" s="59" t="s">
        <v>226</v>
      </c>
      <c r="D92" s="55">
        <v>923</v>
      </c>
      <c r="E92" s="60" t="s">
        <v>101</v>
      </c>
      <c r="F92" s="60">
        <v>7952500101</v>
      </c>
      <c r="G92" s="61">
        <v>240</v>
      </c>
      <c r="H92" s="62">
        <v>473.5</v>
      </c>
    </row>
    <row r="93" spans="2:8" ht="25.5">
      <c r="B93" s="53" t="s">
        <v>273</v>
      </c>
      <c r="C93" s="53" t="s">
        <v>274</v>
      </c>
      <c r="D93" s="55">
        <v>923</v>
      </c>
      <c r="E93" s="56" t="s">
        <v>177</v>
      </c>
      <c r="F93" s="63"/>
      <c r="G93" s="57"/>
      <c r="H93" s="58">
        <f>H94</f>
        <v>50</v>
      </c>
    </row>
    <row r="94" spans="2:8" ht="35.25" customHeight="1">
      <c r="B94" s="53" t="s">
        <v>106</v>
      </c>
      <c r="C94" s="53" t="s">
        <v>455</v>
      </c>
      <c r="D94" s="55">
        <v>923</v>
      </c>
      <c r="E94" s="56" t="s">
        <v>177</v>
      </c>
      <c r="F94" s="56">
        <v>7952100121</v>
      </c>
      <c r="G94" s="57"/>
      <c r="H94" s="58">
        <f>H95</f>
        <v>50</v>
      </c>
    </row>
    <row r="95" spans="2:8" ht="25.5">
      <c r="B95" s="59" t="s">
        <v>107</v>
      </c>
      <c r="C95" s="59" t="s">
        <v>238</v>
      </c>
      <c r="D95" s="55">
        <v>923</v>
      </c>
      <c r="E95" s="60" t="s">
        <v>177</v>
      </c>
      <c r="F95" s="60">
        <v>7952100121</v>
      </c>
      <c r="G95" s="61">
        <v>200</v>
      </c>
      <c r="H95" s="62">
        <f>H96</f>
        <v>50</v>
      </c>
    </row>
    <row r="96" spans="2:8" ht="25.5">
      <c r="B96" s="59" t="s">
        <v>275</v>
      </c>
      <c r="C96" s="59" t="s">
        <v>226</v>
      </c>
      <c r="D96" s="55">
        <v>923</v>
      </c>
      <c r="E96" s="60" t="s">
        <v>177</v>
      </c>
      <c r="F96" s="60">
        <v>7952100121</v>
      </c>
      <c r="G96" s="61">
        <v>240</v>
      </c>
      <c r="H96" s="62">
        <v>50</v>
      </c>
    </row>
    <row r="97" spans="2:8" ht="12.75">
      <c r="B97" s="53" t="s">
        <v>8</v>
      </c>
      <c r="C97" s="53" t="s">
        <v>56</v>
      </c>
      <c r="D97" s="55">
        <v>923</v>
      </c>
      <c r="E97" s="56" t="s">
        <v>26</v>
      </c>
      <c r="F97" s="63"/>
      <c r="G97" s="57"/>
      <c r="H97" s="58">
        <f>H98</f>
        <v>39595.8</v>
      </c>
    </row>
    <row r="98" spans="2:8" ht="12.75">
      <c r="B98" s="53" t="s">
        <v>9</v>
      </c>
      <c r="C98" s="53" t="s">
        <v>276</v>
      </c>
      <c r="D98" s="55">
        <v>923</v>
      </c>
      <c r="E98" s="56" t="s">
        <v>51</v>
      </c>
      <c r="F98" s="63"/>
      <c r="G98" s="57"/>
      <c r="H98" s="74">
        <f>H99+H102+H105+H110+H113+H116+H119+H122+H125</f>
        <v>39595.8</v>
      </c>
    </row>
    <row r="99" spans="2:8" ht="63.75">
      <c r="B99" s="53" t="s">
        <v>52</v>
      </c>
      <c r="C99" s="53" t="s">
        <v>456</v>
      </c>
      <c r="D99" s="55">
        <v>923</v>
      </c>
      <c r="E99" s="56" t="s">
        <v>51</v>
      </c>
      <c r="F99" s="56">
        <v>7950100131</v>
      </c>
      <c r="G99" s="57"/>
      <c r="H99" s="58">
        <f>H100</f>
        <v>2821.4</v>
      </c>
    </row>
    <row r="100" spans="2:8" ht="25.5">
      <c r="B100" s="59" t="s">
        <v>142</v>
      </c>
      <c r="C100" s="59" t="s">
        <v>238</v>
      </c>
      <c r="D100" s="55">
        <v>923</v>
      </c>
      <c r="E100" s="60" t="s">
        <v>51</v>
      </c>
      <c r="F100" s="60">
        <v>7950100131</v>
      </c>
      <c r="G100" s="61">
        <v>200</v>
      </c>
      <c r="H100" s="62">
        <f>H101</f>
        <v>2821.4</v>
      </c>
    </row>
    <row r="101" spans="2:8" ht="25.5">
      <c r="B101" s="59" t="s">
        <v>143</v>
      </c>
      <c r="C101" s="59" t="s">
        <v>226</v>
      </c>
      <c r="D101" s="55">
        <v>923</v>
      </c>
      <c r="E101" s="60" t="s">
        <v>51</v>
      </c>
      <c r="F101" s="60">
        <v>7950100131</v>
      </c>
      <c r="G101" s="61">
        <v>240</v>
      </c>
      <c r="H101" s="62">
        <v>2821.4</v>
      </c>
    </row>
    <row r="102" spans="2:8" ht="51">
      <c r="B102" s="53" t="s">
        <v>94</v>
      </c>
      <c r="C102" s="53" t="s">
        <v>457</v>
      </c>
      <c r="D102" s="55">
        <v>923</v>
      </c>
      <c r="E102" s="56" t="s">
        <v>51</v>
      </c>
      <c r="F102" s="56">
        <v>7950200134</v>
      </c>
      <c r="G102" s="57"/>
      <c r="H102" s="58">
        <f>H103</f>
        <v>400</v>
      </c>
    </row>
    <row r="103" spans="2:8" ht="25.5">
      <c r="B103" s="59" t="s">
        <v>97</v>
      </c>
      <c r="C103" s="59" t="s">
        <v>238</v>
      </c>
      <c r="D103" s="55">
        <v>923</v>
      </c>
      <c r="E103" s="60" t="s">
        <v>51</v>
      </c>
      <c r="F103" s="60">
        <v>7950200134</v>
      </c>
      <c r="G103" s="61">
        <v>200</v>
      </c>
      <c r="H103" s="62">
        <f>H104</f>
        <v>400</v>
      </c>
    </row>
    <row r="104" spans="2:8" ht="25.5">
      <c r="B104" s="59" t="s">
        <v>477</v>
      </c>
      <c r="C104" s="59" t="s">
        <v>226</v>
      </c>
      <c r="D104" s="55">
        <v>923</v>
      </c>
      <c r="E104" s="60" t="s">
        <v>51</v>
      </c>
      <c r="F104" s="60">
        <v>7950200134</v>
      </c>
      <c r="G104" s="61">
        <v>240</v>
      </c>
      <c r="H104" s="62">
        <v>400</v>
      </c>
    </row>
    <row r="105" spans="2:8" ht="51">
      <c r="B105" s="53" t="s">
        <v>189</v>
      </c>
      <c r="C105" s="53" t="s">
        <v>458</v>
      </c>
      <c r="D105" s="55">
        <v>923</v>
      </c>
      <c r="E105" s="56" t="s">
        <v>51</v>
      </c>
      <c r="F105" s="56">
        <v>7950300151</v>
      </c>
      <c r="G105" s="57"/>
      <c r="H105" s="58">
        <f>H106+H108</f>
        <v>2109.4</v>
      </c>
    </row>
    <row r="106" spans="2:8" ht="25.5">
      <c r="B106" s="59" t="s">
        <v>277</v>
      </c>
      <c r="C106" s="59" t="s">
        <v>238</v>
      </c>
      <c r="D106" s="55">
        <v>923</v>
      </c>
      <c r="E106" s="60" t="s">
        <v>51</v>
      </c>
      <c r="F106" s="60">
        <v>7950300151</v>
      </c>
      <c r="G106" s="61">
        <v>200</v>
      </c>
      <c r="H106" s="62">
        <f>H107</f>
        <v>1609.4</v>
      </c>
    </row>
    <row r="107" spans="2:8" ht="25.5">
      <c r="B107" s="59" t="s">
        <v>278</v>
      </c>
      <c r="C107" s="59" t="s">
        <v>226</v>
      </c>
      <c r="D107" s="55">
        <v>923</v>
      </c>
      <c r="E107" s="60" t="s">
        <v>51</v>
      </c>
      <c r="F107" s="60">
        <v>7950300151</v>
      </c>
      <c r="G107" s="61">
        <v>240</v>
      </c>
      <c r="H107" s="62">
        <v>1609.4</v>
      </c>
    </row>
    <row r="108" spans="2:8" ht="12.75">
      <c r="B108" s="59" t="s">
        <v>478</v>
      </c>
      <c r="C108" s="59" t="s">
        <v>111</v>
      </c>
      <c r="D108" s="55">
        <v>923</v>
      </c>
      <c r="E108" s="60" t="s">
        <v>51</v>
      </c>
      <c r="F108" s="60">
        <v>7950300151</v>
      </c>
      <c r="G108" s="61">
        <v>800</v>
      </c>
      <c r="H108" s="62">
        <f>H109</f>
        <v>500</v>
      </c>
    </row>
    <row r="109" spans="2:8" ht="12.75">
      <c r="B109" s="59" t="s">
        <v>479</v>
      </c>
      <c r="C109" s="59" t="s">
        <v>228</v>
      </c>
      <c r="D109" s="55">
        <v>923</v>
      </c>
      <c r="E109" s="60" t="s">
        <v>51</v>
      </c>
      <c r="F109" s="60">
        <v>7950300151</v>
      </c>
      <c r="G109" s="61">
        <v>850</v>
      </c>
      <c r="H109" s="62">
        <v>500</v>
      </c>
    </row>
    <row r="110" spans="2:8" ht="51">
      <c r="B110" s="53" t="s">
        <v>190</v>
      </c>
      <c r="C110" s="53" t="s">
        <v>459</v>
      </c>
      <c r="D110" s="55">
        <v>923</v>
      </c>
      <c r="E110" s="56" t="s">
        <v>51</v>
      </c>
      <c r="F110" s="56">
        <v>7950400141</v>
      </c>
      <c r="G110" s="57"/>
      <c r="H110" s="58">
        <f>H111</f>
        <v>4600</v>
      </c>
    </row>
    <row r="111" spans="2:8" ht="25.5">
      <c r="B111" s="59" t="s">
        <v>279</v>
      </c>
      <c r="C111" s="59" t="s">
        <v>238</v>
      </c>
      <c r="D111" s="55">
        <v>923</v>
      </c>
      <c r="E111" s="60" t="s">
        <v>51</v>
      </c>
      <c r="F111" s="60">
        <v>7950400141</v>
      </c>
      <c r="G111" s="61">
        <v>200</v>
      </c>
      <c r="H111" s="62">
        <f>H112</f>
        <v>4600</v>
      </c>
    </row>
    <row r="112" spans="2:8" ht="25.5">
      <c r="B112" s="59" t="s">
        <v>280</v>
      </c>
      <c r="C112" s="59" t="s">
        <v>226</v>
      </c>
      <c r="D112" s="55">
        <v>923</v>
      </c>
      <c r="E112" s="60" t="s">
        <v>51</v>
      </c>
      <c r="F112" s="60">
        <v>7950400141</v>
      </c>
      <c r="G112" s="61">
        <v>240</v>
      </c>
      <c r="H112" s="62">
        <v>4600</v>
      </c>
    </row>
    <row r="113" spans="2:8" ht="51">
      <c r="B113" s="53" t="s">
        <v>191</v>
      </c>
      <c r="C113" s="53" t="s">
        <v>460</v>
      </c>
      <c r="D113" s="55">
        <v>923</v>
      </c>
      <c r="E113" s="56" t="s">
        <v>51</v>
      </c>
      <c r="F113" s="56">
        <v>7950500161</v>
      </c>
      <c r="G113" s="57"/>
      <c r="H113" s="58">
        <f>H114</f>
        <v>1300</v>
      </c>
    </row>
    <row r="114" spans="2:8" ht="25.5">
      <c r="B114" s="59" t="s">
        <v>281</v>
      </c>
      <c r="C114" s="59" t="s">
        <v>238</v>
      </c>
      <c r="D114" s="55">
        <v>923</v>
      </c>
      <c r="E114" s="60" t="s">
        <v>51</v>
      </c>
      <c r="F114" s="60">
        <v>7950500161</v>
      </c>
      <c r="G114" s="61">
        <v>200</v>
      </c>
      <c r="H114" s="62">
        <f>H115</f>
        <v>1300</v>
      </c>
    </row>
    <row r="115" spans="2:8" ht="25.5">
      <c r="B115" s="59" t="s">
        <v>282</v>
      </c>
      <c r="C115" s="59" t="s">
        <v>226</v>
      </c>
      <c r="D115" s="55">
        <v>923</v>
      </c>
      <c r="E115" s="60" t="s">
        <v>51</v>
      </c>
      <c r="F115" s="60">
        <v>7950500161</v>
      </c>
      <c r="G115" s="61">
        <v>240</v>
      </c>
      <c r="H115" s="62">
        <v>1300</v>
      </c>
    </row>
    <row r="116" spans="2:8" ht="51">
      <c r="B116" s="53" t="s">
        <v>283</v>
      </c>
      <c r="C116" s="53" t="s">
        <v>461</v>
      </c>
      <c r="D116" s="55">
        <v>923</v>
      </c>
      <c r="E116" s="56" t="s">
        <v>51</v>
      </c>
      <c r="F116" s="56">
        <v>7950600162</v>
      </c>
      <c r="G116" s="57"/>
      <c r="H116" s="58">
        <f>H117</f>
        <v>300</v>
      </c>
    </row>
    <row r="117" spans="2:8" ht="25.5">
      <c r="B117" s="59" t="s">
        <v>284</v>
      </c>
      <c r="C117" s="59" t="s">
        <v>238</v>
      </c>
      <c r="D117" s="55">
        <v>923</v>
      </c>
      <c r="E117" s="60" t="s">
        <v>51</v>
      </c>
      <c r="F117" s="60">
        <v>7950600162</v>
      </c>
      <c r="G117" s="61">
        <v>200</v>
      </c>
      <c r="H117" s="62">
        <f>H118</f>
        <v>300</v>
      </c>
    </row>
    <row r="118" spans="2:8" ht="25.5">
      <c r="B118" s="59" t="s">
        <v>285</v>
      </c>
      <c r="C118" s="59" t="s">
        <v>226</v>
      </c>
      <c r="D118" s="55">
        <v>923</v>
      </c>
      <c r="E118" s="60" t="s">
        <v>51</v>
      </c>
      <c r="F118" s="60">
        <v>7950600162</v>
      </c>
      <c r="G118" s="61">
        <v>240</v>
      </c>
      <c r="H118" s="62">
        <v>300</v>
      </c>
    </row>
    <row r="119" spans="2:8" ht="63.75">
      <c r="B119" s="53" t="s">
        <v>286</v>
      </c>
      <c r="C119" s="53" t="s">
        <v>292</v>
      </c>
      <c r="D119" s="55">
        <v>923</v>
      </c>
      <c r="E119" s="56" t="s">
        <v>51</v>
      </c>
      <c r="F119" s="56">
        <v>7951500132</v>
      </c>
      <c r="G119" s="57"/>
      <c r="H119" s="58">
        <f>H120</f>
        <v>19348</v>
      </c>
    </row>
    <row r="120" spans="2:8" ht="25.5">
      <c r="B120" s="59" t="s">
        <v>287</v>
      </c>
      <c r="C120" s="59" t="s">
        <v>238</v>
      </c>
      <c r="D120" s="55">
        <v>923</v>
      </c>
      <c r="E120" s="60" t="s">
        <v>51</v>
      </c>
      <c r="F120" s="60">
        <v>7951500132</v>
      </c>
      <c r="G120" s="61">
        <v>200</v>
      </c>
      <c r="H120" s="62">
        <f>H121</f>
        <v>19348</v>
      </c>
    </row>
    <row r="121" spans="2:8" ht="25.5">
      <c r="B121" s="59" t="s">
        <v>288</v>
      </c>
      <c r="C121" s="59" t="s">
        <v>226</v>
      </c>
      <c r="D121" s="55">
        <v>923</v>
      </c>
      <c r="E121" s="60" t="s">
        <v>51</v>
      </c>
      <c r="F121" s="60">
        <v>7950600132</v>
      </c>
      <c r="G121" s="61">
        <v>240</v>
      </c>
      <c r="H121" s="62">
        <v>19348</v>
      </c>
    </row>
    <row r="122" spans="2:8" ht="78" customHeight="1">
      <c r="B122" s="53" t="s">
        <v>289</v>
      </c>
      <c r="C122" s="53" t="s">
        <v>462</v>
      </c>
      <c r="D122" s="55">
        <v>923</v>
      </c>
      <c r="E122" s="56" t="s">
        <v>51</v>
      </c>
      <c r="F122" s="56">
        <v>7952700084</v>
      </c>
      <c r="G122" s="57"/>
      <c r="H122" s="58">
        <f>H123</f>
        <v>70</v>
      </c>
    </row>
    <row r="123" spans="2:8" ht="25.5">
      <c r="B123" s="59" t="s">
        <v>290</v>
      </c>
      <c r="C123" s="59" t="s">
        <v>238</v>
      </c>
      <c r="D123" s="55">
        <v>923</v>
      </c>
      <c r="E123" s="60" t="s">
        <v>51</v>
      </c>
      <c r="F123" s="60">
        <v>7952700084</v>
      </c>
      <c r="G123" s="61">
        <v>200</v>
      </c>
      <c r="H123" s="62">
        <f>H124</f>
        <v>70</v>
      </c>
    </row>
    <row r="124" spans="2:8" ht="25.5">
      <c r="B124" s="59" t="s">
        <v>480</v>
      </c>
      <c r="C124" s="59" t="s">
        <v>270</v>
      </c>
      <c r="D124" s="55">
        <v>923</v>
      </c>
      <c r="E124" s="60" t="s">
        <v>51</v>
      </c>
      <c r="F124" s="60">
        <v>7952700084</v>
      </c>
      <c r="G124" s="61">
        <v>240</v>
      </c>
      <c r="H124" s="62">
        <v>70</v>
      </c>
    </row>
    <row r="125" spans="2:8" ht="26.25" customHeight="1">
      <c r="B125" s="54" t="s">
        <v>291</v>
      </c>
      <c r="C125" s="54" t="s">
        <v>474</v>
      </c>
      <c r="D125" s="55">
        <v>923</v>
      </c>
      <c r="E125" s="56" t="s">
        <v>51</v>
      </c>
      <c r="F125" s="56" t="s">
        <v>475</v>
      </c>
      <c r="G125" s="57"/>
      <c r="H125" s="58">
        <f>H126</f>
        <v>8647</v>
      </c>
    </row>
    <row r="126" spans="2:8" ht="17.25" customHeight="1">
      <c r="B126" s="59" t="s">
        <v>293</v>
      </c>
      <c r="C126" s="81" t="s">
        <v>111</v>
      </c>
      <c r="D126" s="55">
        <v>923</v>
      </c>
      <c r="E126" s="60" t="s">
        <v>51</v>
      </c>
      <c r="F126" s="60" t="s">
        <v>475</v>
      </c>
      <c r="G126" s="61">
        <v>800</v>
      </c>
      <c r="H126" s="62">
        <f>H127</f>
        <v>8647</v>
      </c>
    </row>
    <row r="127" spans="2:8" ht="12.75">
      <c r="B127" s="59" t="s">
        <v>481</v>
      </c>
      <c r="C127" s="59" t="s">
        <v>476</v>
      </c>
      <c r="D127" s="55">
        <v>923</v>
      </c>
      <c r="E127" s="60" t="s">
        <v>51</v>
      </c>
      <c r="F127" s="60" t="s">
        <v>475</v>
      </c>
      <c r="G127" s="61">
        <v>830</v>
      </c>
      <c r="H127" s="62">
        <v>8647</v>
      </c>
    </row>
    <row r="128" spans="2:8" ht="12.75">
      <c r="B128" s="53" t="s">
        <v>18</v>
      </c>
      <c r="C128" s="53" t="s">
        <v>55</v>
      </c>
      <c r="D128" s="55">
        <v>923</v>
      </c>
      <c r="E128" s="56" t="s">
        <v>29</v>
      </c>
      <c r="F128" s="63"/>
      <c r="G128" s="57"/>
      <c r="H128" s="74">
        <f>H129+H133+H140</f>
        <v>2320.3</v>
      </c>
    </row>
    <row r="129" spans="2:8" ht="38.25">
      <c r="B129" s="53" t="s">
        <v>294</v>
      </c>
      <c r="C129" s="53" t="s">
        <v>295</v>
      </c>
      <c r="D129" s="55">
        <v>923</v>
      </c>
      <c r="E129" s="56" t="s">
        <v>185</v>
      </c>
      <c r="F129" s="63"/>
      <c r="G129" s="57"/>
      <c r="H129" s="58">
        <f>H130</f>
        <v>270</v>
      </c>
    </row>
    <row r="130" spans="2:8" ht="51">
      <c r="B130" s="53" t="s">
        <v>150</v>
      </c>
      <c r="C130" s="53" t="s">
        <v>463</v>
      </c>
      <c r="D130" s="55">
        <v>923</v>
      </c>
      <c r="E130" s="56" t="s">
        <v>185</v>
      </c>
      <c r="F130" s="56">
        <v>7951900181</v>
      </c>
      <c r="G130" s="57"/>
      <c r="H130" s="58">
        <f>H131</f>
        <v>270</v>
      </c>
    </row>
    <row r="131" spans="2:8" ht="25.5">
      <c r="B131" s="59" t="s">
        <v>151</v>
      </c>
      <c r="C131" s="59" t="s">
        <v>238</v>
      </c>
      <c r="D131" s="55">
        <v>923</v>
      </c>
      <c r="E131" s="60" t="s">
        <v>185</v>
      </c>
      <c r="F131" s="60">
        <v>7951900181</v>
      </c>
      <c r="G131" s="61">
        <v>200</v>
      </c>
      <c r="H131" s="62">
        <f>H132</f>
        <v>270</v>
      </c>
    </row>
    <row r="132" spans="2:8" ht="25.5">
      <c r="B132" s="59" t="s">
        <v>296</v>
      </c>
      <c r="C132" s="59" t="s">
        <v>226</v>
      </c>
      <c r="D132" s="55">
        <v>923</v>
      </c>
      <c r="E132" s="60" t="s">
        <v>185</v>
      </c>
      <c r="F132" s="60">
        <v>7951900181</v>
      </c>
      <c r="G132" s="61">
        <v>240</v>
      </c>
      <c r="H132" s="62">
        <v>270</v>
      </c>
    </row>
    <row r="133" spans="2:8" ht="12.75">
      <c r="B133" s="53" t="s">
        <v>157</v>
      </c>
      <c r="C133" s="53" t="s">
        <v>297</v>
      </c>
      <c r="D133" s="55">
        <v>923</v>
      </c>
      <c r="E133" s="56" t="s">
        <v>364</v>
      </c>
      <c r="F133" s="63"/>
      <c r="G133" s="57"/>
      <c r="H133" s="58">
        <f>H134+H137</f>
        <v>1100</v>
      </c>
    </row>
    <row r="134" spans="2:8" ht="47.25" customHeight="1">
      <c r="B134" s="53" t="s">
        <v>298</v>
      </c>
      <c r="C134" s="53" t="s">
        <v>464</v>
      </c>
      <c r="D134" s="55">
        <v>923</v>
      </c>
      <c r="E134" s="56" t="s">
        <v>364</v>
      </c>
      <c r="F134" s="56">
        <v>4310100191</v>
      </c>
      <c r="G134" s="57"/>
      <c r="H134" s="58">
        <f>H135</f>
        <v>500</v>
      </c>
    </row>
    <row r="135" spans="2:8" ht="25.5">
      <c r="B135" s="59" t="s">
        <v>299</v>
      </c>
      <c r="C135" s="59" t="s">
        <v>238</v>
      </c>
      <c r="D135" s="55">
        <v>923</v>
      </c>
      <c r="E135" s="60" t="s">
        <v>364</v>
      </c>
      <c r="F135" s="60">
        <v>4310100191</v>
      </c>
      <c r="G135" s="61">
        <v>200</v>
      </c>
      <c r="H135" s="62">
        <f>H136</f>
        <v>500</v>
      </c>
    </row>
    <row r="136" spans="2:8" ht="25.5">
      <c r="B136" s="59" t="s">
        <v>300</v>
      </c>
      <c r="C136" s="59" t="s">
        <v>226</v>
      </c>
      <c r="D136" s="55">
        <v>923</v>
      </c>
      <c r="E136" s="60" t="s">
        <v>364</v>
      </c>
      <c r="F136" s="60">
        <v>4310100191</v>
      </c>
      <c r="G136" s="61">
        <v>240</v>
      </c>
      <c r="H136" s="62">
        <v>500</v>
      </c>
    </row>
    <row r="137" spans="2:8" ht="63.75">
      <c r="B137" s="53" t="s">
        <v>301</v>
      </c>
      <c r="C137" s="53" t="s">
        <v>465</v>
      </c>
      <c r="D137" s="55">
        <v>923</v>
      </c>
      <c r="E137" s="56" t="s">
        <v>364</v>
      </c>
      <c r="F137" s="56">
        <v>7951800561</v>
      </c>
      <c r="G137" s="57"/>
      <c r="H137" s="58">
        <f>H138</f>
        <v>600</v>
      </c>
    </row>
    <row r="138" spans="2:8" ht="25.5">
      <c r="B138" s="59" t="s">
        <v>302</v>
      </c>
      <c r="C138" s="59" t="s">
        <v>238</v>
      </c>
      <c r="D138" s="55">
        <v>923</v>
      </c>
      <c r="E138" s="60" t="s">
        <v>364</v>
      </c>
      <c r="F138" s="60">
        <v>7951800561</v>
      </c>
      <c r="G138" s="61">
        <v>200</v>
      </c>
      <c r="H138" s="62">
        <f>H139</f>
        <v>600</v>
      </c>
    </row>
    <row r="139" spans="2:8" ht="25.5">
      <c r="B139" s="59" t="s">
        <v>303</v>
      </c>
      <c r="C139" s="59" t="s">
        <v>226</v>
      </c>
      <c r="D139" s="55">
        <v>923</v>
      </c>
      <c r="E139" s="60" t="s">
        <v>364</v>
      </c>
      <c r="F139" s="60">
        <v>7951800561</v>
      </c>
      <c r="G139" s="61">
        <v>240</v>
      </c>
      <c r="H139" s="62">
        <v>600</v>
      </c>
    </row>
    <row r="140" spans="2:8" ht="12.75">
      <c r="B140" s="64" t="s">
        <v>304</v>
      </c>
      <c r="C140" s="53" t="s">
        <v>305</v>
      </c>
      <c r="D140" s="55">
        <v>923</v>
      </c>
      <c r="E140" s="65" t="s">
        <v>87</v>
      </c>
      <c r="F140" s="80"/>
      <c r="G140" s="66"/>
      <c r="H140" s="76">
        <f>H141+H144+H147+H150+H153+H156+H159+H162</f>
        <v>950.3</v>
      </c>
    </row>
    <row r="141" spans="2:8" ht="38.25" customHeight="1">
      <c r="B141" s="53" t="s">
        <v>306</v>
      </c>
      <c r="C141" s="53" t="s">
        <v>446</v>
      </c>
      <c r="D141" s="55">
        <v>923</v>
      </c>
      <c r="E141" s="56" t="s">
        <v>87</v>
      </c>
      <c r="F141" s="56">
        <v>7951000511</v>
      </c>
      <c r="G141" s="57"/>
      <c r="H141" s="58">
        <f>H142</f>
        <v>160</v>
      </c>
    </row>
    <row r="142" spans="2:8" ht="25.5">
      <c r="B142" s="59" t="s">
        <v>307</v>
      </c>
      <c r="C142" s="59" t="s">
        <v>238</v>
      </c>
      <c r="D142" s="55">
        <v>923</v>
      </c>
      <c r="E142" s="60" t="s">
        <v>87</v>
      </c>
      <c r="F142" s="60">
        <v>7951000511</v>
      </c>
      <c r="G142" s="61">
        <v>200</v>
      </c>
      <c r="H142" s="62">
        <f>H143</f>
        <v>160</v>
      </c>
    </row>
    <row r="143" spans="2:8" ht="25.5">
      <c r="B143" s="59" t="s">
        <v>308</v>
      </c>
      <c r="C143" s="59" t="s">
        <v>226</v>
      </c>
      <c r="D143" s="55">
        <v>923</v>
      </c>
      <c r="E143" s="60" t="s">
        <v>87</v>
      </c>
      <c r="F143" s="60">
        <v>7951000511</v>
      </c>
      <c r="G143" s="61">
        <v>240</v>
      </c>
      <c r="H143" s="62">
        <v>160</v>
      </c>
    </row>
    <row r="144" spans="2:8" ht="25.5">
      <c r="B144" s="53" t="s">
        <v>309</v>
      </c>
      <c r="C144" s="53" t="s">
        <v>447</v>
      </c>
      <c r="D144" s="55">
        <v>923</v>
      </c>
      <c r="E144" s="56" t="s">
        <v>87</v>
      </c>
      <c r="F144" s="56">
        <v>7951100521</v>
      </c>
      <c r="G144" s="57"/>
      <c r="H144" s="58">
        <f>H145</f>
        <v>162</v>
      </c>
    </row>
    <row r="145" spans="2:8" ht="25.5">
      <c r="B145" s="59" t="s">
        <v>310</v>
      </c>
      <c r="C145" s="59" t="s">
        <v>238</v>
      </c>
      <c r="D145" s="55">
        <v>923</v>
      </c>
      <c r="E145" s="60" t="s">
        <v>87</v>
      </c>
      <c r="F145" s="60">
        <v>7951100521</v>
      </c>
      <c r="G145" s="61">
        <v>200</v>
      </c>
      <c r="H145" s="62">
        <f>H146</f>
        <v>162</v>
      </c>
    </row>
    <row r="146" spans="2:8" ht="25.5">
      <c r="B146" s="59" t="s">
        <v>311</v>
      </c>
      <c r="C146" s="59" t="s">
        <v>226</v>
      </c>
      <c r="D146" s="55">
        <v>923</v>
      </c>
      <c r="E146" s="60" t="s">
        <v>87</v>
      </c>
      <c r="F146" s="60">
        <v>7951100521</v>
      </c>
      <c r="G146" s="61">
        <v>240</v>
      </c>
      <c r="H146" s="62">
        <v>162</v>
      </c>
    </row>
    <row r="147" spans="2:8" ht="38.25">
      <c r="B147" s="53" t="s">
        <v>312</v>
      </c>
      <c r="C147" s="53" t="s">
        <v>448</v>
      </c>
      <c r="D147" s="55">
        <v>923</v>
      </c>
      <c r="E147" s="56" t="s">
        <v>87</v>
      </c>
      <c r="F147" s="56">
        <v>7951200541</v>
      </c>
      <c r="G147" s="57"/>
      <c r="H147" s="58">
        <f>H148</f>
        <v>40</v>
      </c>
    </row>
    <row r="148" spans="2:8" ht="25.5">
      <c r="B148" s="59" t="s">
        <v>313</v>
      </c>
      <c r="C148" s="59" t="s">
        <v>238</v>
      </c>
      <c r="D148" s="55">
        <v>923</v>
      </c>
      <c r="E148" s="60" t="s">
        <v>87</v>
      </c>
      <c r="F148" s="60">
        <v>7951200541</v>
      </c>
      <c r="G148" s="61">
        <v>200</v>
      </c>
      <c r="H148" s="62">
        <f>H149</f>
        <v>40</v>
      </c>
    </row>
    <row r="149" spans="2:8" ht="25.5">
      <c r="B149" s="59" t="s">
        <v>314</v>
      </c>
      <c r="C149" s="59" t="s">
        <v>226</v>
      </c>
      <c r="D149" s="55">
        <v>923</v>
      </c>
      <c r="E149" s="60" t="s">
        <v>87</v>
      </c>
      <c r="F149" s="60">
        <v>7951200541</v>
      </c>
      <c r="G149" s="61">
        <v>240</v>
      </c>
      <c r="H149" s="62">
        <v>40</v>
      </c>
    </row>
    <row r="150" spans="2:8" ht="76.5">
      <c r="B150" s="53" t="s">
        <v>315</v>
      </c>
      <c r="C150" s="53" t="s">
        <v>449</v>
      </c>
      <c r="D150" s="55">
        <v>923</v>
      </c>
      <c r="E150" s="56" t="s">
        <v>87</v>
      </c>
      <c r="F150" s="56">
        <v>7951300531</v>
      </c>
      <c r="G150" s="57"/>
      <c r="H150" s="58">
        <f>H151</f>
        <v>130</v>
      </c>
    </row>
    <row r="151" spans="2:8" ht="25.5">
      <c r="B151" s="59" t="s">
        <v>316</v>
      </c>
      <c r="C151" s="59" t="s">
        <v>238</v>
      </c>
      <c r="D151" s="55">
        <v>923</v>
      </c>
      <c r="E151" s="60" t="s">
        <v>87</v>
      </c>
      <c r="F151" s="60">
        <v>7951300531</v>
      </c>
      <c r="G151" s="61">
        <v>200</v>
      </c>
      <c r="H151" s="62">
        <f>H152</f>
        <v>130</v>
      </c>
    </row>
    <row r="152" spans="2:8" ht="25.5">
      <c r="B152" s="59" t="s">
        <v>317</v>
      </c>
      <c r="C152" s="59" t="s">
        <v>226</v>
      </c>
      <c r="D152" s="55">
        <v>923</v>
      </c>
      <c r="E152" s="60" t="s">
        <v>87</v>
      </c>
      <c r="F152" s="60">
        <v>7951300531</v>
      </c>
      <c r="G152" s="61">
        <v>240</v>
      </c>
      <c r="H152" s="62">
        <v>130</v>
      </c>
    </row>
    <row r="153" spans="2:8" ht="42" customHeight="1">
      <c r="B153" s="53" t="s">
        <v>318</v>
      </c>
      <c r="C153" s="53" t="s">
        <v>450</v>
      </c>
      <c r="D153" s="55">
        <v>923</v>
      </c>
      <c r="E153" s="56" t="s">
        <v>87</v>
      </c>
      <c r="F153" s="56">
        <v>7951400491</v>
      </c>
      <c r="G153" s="57"/>
      <c r="H153" s="58">
        <f>H154</f>
        <v>358.3</v>
      </c>
    </row>
    <row r="154" spans="2:8" ht="25.5">
      <c r="B154" s="59" t="s">
        <v>319</v>
      </c>
      <c r="C154" s="59" t="s">
        <v>238</v>
      </c>
      <c r="D154" s="55">
        <v>923</v>
      </c>
      <c r="E154" s="60" t="s">
        <v>87</v>
      </c>
      <c r="F154" s="60">
        <v>7951400491</v>
      </c>
      <c r="G154" s="61">
        <v>200</v>
      </c>
      <c r="H154" s="62">
        <f>H155</f>
        <v>358.3</v>
      </c>
    </row>
    <row r="155" spans="2:8" ht="25.5">
      <c r="B155" s="59" t="s">
        <v>320</v>
      </c>
      <c r="C155" s="59" t="s">
        <v>226</v>
      </c>
      <c r="D155" s="55">
        <v>923</v>
      </c>
      <c r="E155" s="60" t="s">
        <v>87</v>
      </c>
      <c r="F155" s="60">
        <v>7951400491</v>
      </c>
      <c r="G155" s="61">
        <v>240</v>
      </c>
      <c r="H155" s="62">
        <v>358.3</v>
      </c>
    </row>
    <row r="156" spans="2:8" ht="38.25">
      <c r="B156" s="53" t="s">
        <v>321</v>
      </c>
      <c r="C156" s="53" t="s">
        <v>466</v>
      </c>
      <c r="D156" s="55">
        <v>923</v>
      </c>
      <c r="E156" s="56" t="s">
        <v>87</v>
      </c>
      <c r="F156" s="56">
        <v>7952000072</v>
      </c>
      <c r="G156" s="55"/>
      <c r="H156" s="58">
        <f>H157</f>
        <v>50</v>
      </c>
    </row>
    <row r="157" spans="2:8" ht="25.5">
      <c r="B157" s="59" t="s">
        <v>322</v>
      </c>
      <c r="C157" s="59" t="s">
        <v>238</v>
      </c>
      <c r="D157" s="61">
        <v>923</v>
      </c>
      <c r="E157" s="60" t="s">
        <v>87</v>
      </c>
      <c r="F157" s="60">
        <v>7952000072</v>
      </c>
      <c r="G157" s="61">
        <v>200</v>
      </c>
      <c r="H157" s="62">
        <f>H158</f>
        <v>50</v>
      </c>
    </row>
    <row r="158" spans="2:8" ht="25.5">
      <c r="B158" s="59" t="s">
        <v>323</v>
      </c>
      <c r="C158" s="59" t="s">
        <v>226</v>
      </c>
      <c r="D158" s="61">
        <v>923</v>
      </c>
      <c r="E158" s="60" t="s">
        <v>87</v>
      </c>
      <c r="F158" s="60">
        <v>7952000072</v>
      </c>
      <c r="G158" s="61">
        <v>240</v>
      </c>
      <c r="H158" s="62">
        <v>50</v>
      </c>
    </row>
    <row r="159" spans="2:8" ht="25.5">
      <c r="B159" s="53" t="s">
        <v>324</v>
      </c>
      <c r="C159" s="53" t="s">
        <v>451</v>
      </c>
      <c r="D159" s="55">
        <v>923</v>
      </c>
      <c r="E159" s="56" t="s">
        <v>87</v>
      </c>
      <c r="F159" s="56">
        <v>7952200073</v>
      </c>
      <c r="G159" s="57"/>
      <c r="H159" s="58">
        <f>H160</f>
        <v>30</v>
      </c>
    </row>
    <row r="160" spans="2:8" ht="25.5">
      <c r="B160" s="59" t="s">
        <v>325</v>
      </c>
      <c r="C160" s="59" t="s">
        <v>238</v>
      </c>
      <c r="D160" s="55">
        <v>923</v>
      </c>
      <c r="E160" s="60" t="s">
        <v>87</v>
      </c>
      <c r="F160" s="60">
        <v>7952200073</v>
      </c>
      <c r="G160" s="61">
        <v>200</v>
      </c>
      <c r="H160" s="62">
        <f>H161</f>
        <v>30</v>
      </c>
    </row>
    <row r="161" spans="2:8" ht="25.5">
      <c r="B161" s="59" t="s">
        <v>326</v>
      </c>
      <c r="C161" s="59" t="s">
        <v>226</v>
      </c>
      <c r="D161" s="55">
        <v>923</v>
      </c>
      <c r="E161" s="60" t="s">
        <v>87</v>
      </c>
      <c r="F161" s="60">
        <v>7952200073</v>
      </c>
      <c r="G161" s="61">
        <v>240</v>
      </c>
      <c r="H161" s="62">
        <v>30</v>
      </c>
    </row>
    <row r="162" spans="2:8" ht="132" customHeight="1">
      <c r="B162" s="53" t="s">
        <v>327</v>
      </c>
      <c r="C162" s="53" t="s">
        <v>452</v>
      </c>
      <c r="D162" s="55">
        <v>923</v>
      </c>
      <c r="E162" s="56" t="s">
        <v>87</v>
      </c>
      <c r="F162" s="56">
        <v>7952400522</v>
      </c>
      <c r="G162" s="57"/>
      <c r="H162" s="58">
        <f>H163</f>
        <v>20</v>
      </c>
    </row>
    <row r="163" spans="2:8" ht="25.5">
      <c r="B163" s="59" t="s">
        <v>328</v>
      </c>
      <c r="C163" s="59" t="s">
        <v>238</v>
      </c>
      <c r="D163" s="55">
        <v>923</v>
      </c>
      <c r="E163" s="60" t="s">
        <v>87</v>
      </c>
      <c r="F163" s="60">
        <v>7952400522</v>
      </c>
      <c r="G163" s="61">
        <v>200</v>
      </c>
      <c r="H163" s="62">
        <f>H164</f>
        <v>20</v>
      </c>
    </row>
    <row r="164" spans="2:8" ht="25.5">
      <c r="B164" s="59" t="s">
        <v>472</v>
      </c>
      <c r="C164" s="59" t="s">
        <v>270</v>
      </c>
      <c r="D164" s="55">
        <v>923</v>
      </c>
      <c r="E164" s="60" t="s">
        <v>87</v>
      </c>
      <c r="F164" s="60">
        <v>7952400522</v>
      </c>
      <c r="G164" s="61">
        <v>240</v>
      </c>
      <c r="H164" s="62">
        <v>20</v>
      </c>
    </row>
    <row r="165" spans="2:8" ht="12.75">
      <c r="B165" s="53" t="s">
        <v>19</v>
      </c>
      <c r="C165" s="53" t="s">
        <v>330</v>
      </c>
      <c r="D165" s="55">
        <v>923</v>
      </c>
      <c r="E165" s="56" t="s">
        <v>30</v>
      </c>
      <c r="F165" s="63"/>
      <c r="G165" s="57"/>
      <c r="H165" s="58">
        <f>H166</f>
        <v>8100</v>
      </c>
    </row>
    <row r="166" spans="2:8" ht="12.75">
      <c r="B166" s="53" t="s">
        <v>184</v>
      </c>
      <c r="C166" s="53" t="s">
        <v>331</v>
      </c>
      <c r="D166" s="55">
        <v>923</v>
      </c>
      <c r="E166" s="56" t="s">
        <v>31</v>
      </c>
      <c r="F166" s="63"/>
      <c r="G166" s="57"/>
      <c r="H166" s="74">
        <f>H167+H170+H173</f>
        <v>8100</v>
      </c>
    </row>
    <row r="167" spans="2:8" ht="51">
      <c r="B167" s="53" t="s">
        <v>332</v>
      </c>
      <c r="C167" s="53" t="s">
        <v>467</v>
      </c>
      <c r="D167" s="55">
        <v>923</v>
      </c>
      <c r="E167" s="56" t="s">
        <v>31</v>
      </c>
      <c r="F167" s="56">
        <v>7951700201</v>
      </c>
      <c r="G167" s="57"/>
      <c r="H167" s="58">
        <f>H168</f>
        <v>5000</v>
      </c>
    </row>
    <row r="168" spans="2:8" ht="25.5">
      <c r="B168" s="59" t="s">
        <v>333</v>
      </c>
      <c r="C168" s="59" t="s">
        <v>238</v>
      </c>
      <c r="D168" s="55">
        <v>923</v>
      </c>
      <c r="E168" s="60" t="s">
        <v>31</v>
      </c>
      <c r="F168" s="60">
        <v>7951700201</v>
      </c>
      <c r="G168" s="61">
        <v>200</v>
      </c>
      <c r="H168" s="62">
        <f>H169</f>
        <v>5000</v>
      </c>
    </row>
    <row r="169" spans="2:8" ht="25.5">
      <c r="B169" s="59" t="s">
        <v>334</v>
      </c>
      <c r="C169" s="59" t="s">
        <v>226</v>
      </c>
      <c r="D169" s="55">
        <v>923</v>
      </c>
      <c r="E169" s="60" t="s">
        <v>31</v>
      </c>
      <c r="F169" s="60">
        <v>7951700201</v>
      </c>
      <c r="G169" s="61">
        <v>240</v>
      </c>
      <c r="H169" s="62">
        <v>5000</v>
      </c>
    </row>
    <row r="170" spans="2:8" ht="38.25">
      <c r="B170" s="53" t="s">
        <v>335</v>
      </c>
      <c r="C170" s="53" t="s">
        <v>468</v>
      </c>
      <c r="D170" s="55">
        <v>923</v>
      </c>
      <c r="E170" s="56" t="s">
        <v>31</v>
      </c>
      <c r="F170" s="56">
        <v>7952600202</v>
      </c>
      <c r="G170" s="57"/>
      <c r="H170" s="58">
        <f>H171</f>
        <v>1500</v>
      </c>
    </row>
    <row r="171" spans="2:8" ht="25.5">
      <c r="B171" s="59" t="s">
        <v>336</v>
      </c>
      <c r="C171" s="59" t="s">
        <v>238</v>
      </c>
      <c r="D171" s="55">
        <v>923</v>
      </c>
      <c r="E171" s="60" t="s">
        <v>31</v>
      </c>
      <c r="F171" s="60">
        <v>7952600202</v>
      </c>
      <c r="G171" s="61">
        <v>200</v>
      </c>
      <c r="H171" s="62">
        <f>H172</f>
        <v>1500</v>
      </c>
    </row>
    <row r="172" spans="2:8" ht="25.5">
      <c r="B172" s="59" t="s">
        <v>337</v>
      </c>
      <c r="C172" s="59" t="s">
        <v>226</v>
      </c>
      <c r="D172" s="55">
        <v>923</v>
      </c>
      <c r="E172" s="60" t="s">
        <v>31</v>
      </c>
      <c r="F172" s="60">
        <v>7952600202</v>
      </c>
      <c r="G172" s="61">
        <v>240</v>
      </c>
      <c r="H172" s="62">
        <v>1500</v>
      </c>
    </row>
    <row r="173" spans="2:8" ht="51">
      <c r="B173" s="53" t="s">
        <v>338</v>
      </c>
      <c r="C173" s="53" t="s">
        <v>469</v>
      </c>
      <c r="D173" s="55">
        <v>923</v>
      </c>
      <c r="E173" s="56" t="s">
        <v>31</v>
      </c>
      <c r="F173" s="56">
        <v>7951800561</v>
      </c>
      <c r="G173" s="57"/>
      <c r="H173" s="58">
        <f>H174</f>
        <v>1600</v>
      </c>
    </row>
    <row r="174" spans="2:8" ht="25.5">
      <c r="B174" s="59" t="s">
        <v>339</v>
      </c>
      <c r="C174" s="59" t="s">
        <v>238</v>
      </c>
      <c r="D174" s="55">
        <v>923</v>
      </c>
      <c r="E174" s="60" t="s">
        <v>31</v>
      </c>
      <c r="F174" s="60">
        <v>7951800561</v>
      </c>
      <c r="G174" s="61">
        <v>200</v>
      </c>
      <c r="H174" s="62">
        <f>H175</f>
        <v>1600</v>
      </c>
    </row>
    <row r="175" spans="2:8" ht="25.5">
      <c r="B175" s="59" t="s">
        <v>340</v>
      </c>
      <c r="C175" s="59" t="s">
        <v>226</v>
      </c>
      <c r="D175" s="55">
        <v>923</v>
      </c>
      <c r="E175" s="60" t="s">
        <v>31</v>
      </c>
      <c r="F175" s="60">
        <v>7951800561</v>
      </c>
      <c r="G175" s="61">
        <v>240</v>
      </c>
      <c r="H175" s="62">
        <v>1600</v>
      </c>
    </row>
    <row r="176" spans="2:8" ht="12.75">
      <c r="B176" s="53" t="s">
        <v>53</v>
      </c>
      <c r="C176" s="53" t="s">
        <v>54</v>
      </c>
      <c r="D176" s="55">
        <v>923</v>
      </c>
      <c r="E176" s="56">
        <v>1000</v>
      </c>
      <c r="F176" s="63"/>
      <c r="G176" s="57"/>
      <c r="H176" s="58">
        <f>H177+H181</f>
        <v>18411.1</v>
      </c>
    </row>
    <row r="177" spans="2:8" ht="12.75">
      <c r="B177" s="53" t="s">
        <v>86</v>
      </c>
      <c r="C177" s="53" t="s">
        <v>341</v>
      </c>
      <c r="D177" s="55">
        <v>923</v>
      </c>
      <c r="E177" s="56">
        <v>1003</v>
      </c>
      <c r="F177" s="63"/>
      <c r="G177" s="57"/>
      <c r="H177" s="58">
        <f>H178</f>
        <v>1176.3</v>
      </c>
    </row>
    <row r="178" spans="2:8" ht="38.25">
      <c r="B178" s="53" t="s">
        <v>67</v>
      </c>
      <c r="C178" s="53" t="s">
        <v>342</v>
      </c>
      <c r="D178" s="55">
        <v>923</v>
      </c>
      <c r="E178" s="56">
        <v>1003</v>
      </c>
      <c r="F178" s="56" t="s">
        <v>473</v>
      </c>
      <c r="G178" s="57"/>
      <c r="H178" s="58">
        <f>H179</f>
        <v>1176.3</v>
      </c>
    </row>
    <row r="179" spans="2:8" ht="12.75">
      <c r="B179" s="59" t="s">
        <v>144</v>
      </c>
      <c r="C179" s="59" t="s">
        <v>112</v>
      </c>
      <c r="D179" s="55">
        <v>923</v>
      </c>
      <c r="E179" s="60">
        <v>1003</v>
      </c>
      <c r="F179" s="60" t="s">
        <v>473</v>
      </c>
      <c r="G179" s="61">
        <v>300</v>
      </c>
      <c r="H179" s="62">
        <f>H180</f>
        <v>1176.3</v>
      </c>
    </row>
    <row r="180" spans="2:8" ht="25.5">
      <c r="B180" s="59" t="s">
        <v>343</v>
      </c>
      <c r="C180" s="59" t="s">
        <v>344</v>
      </c>
      <c r="D180" s="55">
        <v>923</v>
      </c>
      <c r="E180" s="60">
        <v>1003</v>
      </c>
      <c r="F180" s="60" t="s">
        <v>473</v>
      </c>
      <c r="G180" s="61">
        <v>310</v>
      </c>
      <c r="H180" s="62">
        <v>1176.3</v>
      </c>
    </row>
    <row r="181" spans="2:8" ht="12.75">
      <c r="B181" s="53" t="s">
        <v>345</v>
      </c>
      <c r="C181" s="53" t="s">
        <v>346</v>
      </c>
      <c r="D181" s="55">
        <v>923</v>
      </c>
      <c r="E181" s="56">
        <v>1004</v>
      </c>
      <c r="F181" s="63"/>
      <c r="G181" s="57"/>
      <c r="H181" s="58">
        <f>H182+H185</f>
        <v>17234.8</v>
      </c>
    </row>
    <row r="182" spans="2:8" ht="51">
      <c r="B182" s="53" t="s">
        <v>347</v>
      </c>
      <c r="C182" s="59" t="s">
        <v>348</v>
      </c>
      <c r="D182" s="55">
        <v>923</v>
      </c>
      <c r="E182" s="56">
        <v>1004</v>
      </c>
      <c r="F182" s="56" t="s">
        <v>349</v>
      </c>
      <c r="G182" s="57"/>
      <c r="H182" s="58">
        <f>H183</f>
        <v>11895.6</v>
      </c>
    </row>
    <row r="183" spans="2:8" ht="12.75">
      <c r="B183" s="59" t="s">
        <v>350</v>
      </c>
      <c r="C183" s="59" t="s">
        <v>112</v>
      </c>
      <c r="D183" s="55">
        <v>923</v>
      </c>
      <c r="E183" s="60">
        <v>1004</v>
      </c>
      <c r="F183" s="60" t="s">
        <v>349</v>
      </c>
      <c r="G183" s="61">
        <v>300</v>
      </c>
      <c r="H183" s="62">
        <f>H184</f>
        <v>11895.6</v>
      </c>
    </row>
    <row r="184" spans="2:8" ht="25.5">
      <c r="B184" s="59" t="s">
        <v>351</v>
      </c>
      <c r="C184" s="59" t="s">
        <v>344</v>
      </c>
      <c r="D184" s="55">
        <v>923</v>
      </c>
      <c r="E184" s="60">
        <v>1004</v>
      </c>
      <c r="F184" s="60" t="s">
        <v>349</v>
      </c>
      <c r="G184" s="61">
        <v>310</v>
      </c>
      <c r="H184" s="62">
        <v>11895.6</v>
      </c>
    </row>
    <row r="185" spans="2:8" ht="51">
      <c r="B185" s="53" t="s">
        <v>352</v>
      </c>
      <c r="C185" s="53" t="s">
        <v>172</v>
      </c>
      <c r="D185" s="55">
        <v>923</v>
      </c>
      <c r="E185" s="56">
        <v>1004</v>
      </c>
      <c r="F185" s="56" t="s">
        <v>353</v>
      </c>
      <c r="G185" s="57"/>
      <c r="H185" s="58">
        <f>H186</f>
        <v>5339.2</v>
      </c>
    </row>
    <row r="186" spans="2:8" ht="12.75">
      <c r="B186" s="59" t="s">
        <v>354</v>
      </c>
      <c r="C186" s="59" t="s">
        <v>112</v>
      </c>
      <c r="D186" s="55">
        <v>923</v>
      </c>
      <c r="E186" s="60">
        <v>1004</v>
      </c>
      <c r="F186" s="60" t="s">
        <v>353</v>
      </c>
      <c r="G186" s="61">
        <v>300</v>
      </c>
      <c r="H186" s="62">
        <f>H187</f>
        <v>5339.2</v>
      </c>
    </row>
    <row r="187" spans="2:8" ht="25.5">
      <c r="B187" s="59" t="s">
        <v>355</v>
      </c>
      <c r="C187" s="59" t="s">
        <v>227</v>
      </c>
      <c r="D187" s="55">
        <v>923</v>
      </c>
      <c r="E187" s="60">
        <v>1004</v>
      </c>
      <c r="F187" s="60" t="s">
        <v>353</v>
      </c>
      <c r="G187" s="61">
        <v>320</v>
      </c>
      <c r="H187" s="62">
        <v>5339.2</v>
      </c>
    </row>
    <row r="188" spans="2:8" ht="12.75">
      <c r="B188" s="53" t="s">
        <v>102</v>
      </c>
      <c r="C188" s="53" t="s">
        <v>356</v>
      </c>
      <c r="D188" s="55">
        <v>923</v>
      </c>
      <c r="E188" s="56">
        <v>1100</v>
      </c>
      <c r="F188" s="63"/>
      <c r="G188" s="57"/>
      <c r="H188" s="58">
        <f>H189</f>
        <v>700</v>
      </c>
    </row>
    <row r="189" spans="2:8" ht="12.75">
      <c r="B189" s="53" t="s">
        <v>74</v>
      </c>
      <c r="C189" s="53" t="s">
        <v>357</v>
      </c>
      <c r="D189" s="55">
        <v>923</v>
      </c>
      <c r="E189" s="56">
        <v>1101</v>
      </c>
      <c r="F189" s="63"/>
      <c r="G189" s="57"/>
      <c r="H189" s="58">
        <f>H190</f>
        <v>700</v>
      </c>
    </row>
    <row r="190" spans="2:8" ht="63.75" customHeight="1">
      <c r="B190" s="53" t="s">
        <v>75</v>
      </c>
      <c r="C190" s="53" t="s">
        <v>470</v>
      </c>
      <c r="D190" s="55">
        <v>923</v>
      </c>
      <c r="E190" s="56">
        <v>1101</v>
      </c>
      <c r="F190" s="56">
        <v>7951600241</v>
      </c>
      <c r="G190" s="57"/>
      <c r="H190" s="58">
        <f>H191</f>
        <v>700</v>
      </c>
    </row>
    <row r="191" spans="2:8" ht="25.5">
      <c r="B191" s="59" t="s">
        <v>76</v>
      </c>
      <c r="C191" s="59" t="s">
        <v>238</v>
      </c>
      <c r="D191" s="55">
        <v>923</v>
      </c>
      <c r="E191" s="60">
        <v>1101</v>
      </c>
      <c r="F191" s="60">
        <v>7951600241</v>
      </c>
      <c r="G191" s="61">
        <v>200</v>
      </c>
      <c r="H191" s="62">
        <f>H192</f>
        <v>700</v>
      </c>
    </row>
    <row r="192" spans="2:8" ht="25.5">
      <c r="B192" s="59" t="s">
        <v>358</v>
      </c>
      <c r="C192" s="59" t="s">
        <v>226</v>
      </c>
      <c r="D192" s="55">
        <v>923</v>
      </c>
      <c r="E192" s="60">
        <v>1101</v>
      </c>
      <c r="F192" s="60">
        <v>7951600241</v>
      </c>
      <c r="G192" s="61">
        <v>240</v>
      </c>
      <c r="H192" s="62">
        <v>700</v>
      </c>
    </row>
    <row r="193" spans="2:8" ht="12.75">
      <c r="B193" s="53" t="s">
        <v>133</v>
      </c>
      <c r="C193" s="53" t="s">
        <v>72</v>
      </c>
      <c r="D193" s="55">
        <v>923</v>
      </c>
      <c r="E193" s="56">
        <v>1200</v>
      </c>
      <c r="F193" s="63"/>
      <c r="G193" s="57"/>
      <c r="H193" s="58">
        <f>H194</f>
        <v>2500</v>
      </c>
    </row>
    <row r="194" spans="2:8" ht="12.75">
      <c r="B194" s="53" t="s">
        <v>145</v>
      </c>
      <c r="C194" s="53" t="s">
        <v>359</v>
      </c>
      <c r="D194" s="55">
        <v>923</v>
      </c>
      <c r="E194" s="56">
        <v>1202</v>
      </c>
      <c r="F194" s="63"/>
      <c r="G194" s="57"/>
      <c r="H194" s="58">
        <f>H195</f>
        <v>2500</v>
      </c>
    </row>
    <row r="195" spans="2:8" ht="25.5">
      <c r="B195" s="53" t="s">
        <v>146</v>
      </c>
      <c r="C195" s="53" t="s">
        <v>471</v>
      </c>
      <c r="D195" s="55">
        <v>923</v>
      </c>
      <c r="E195" s="56">
        <v>1202</v>
      </c>
      <c r="F195" s="56">
        <v>7952300251</v>
      </c>
      <c r="G195" s="57"/>
      <c r="H195" s="58">
        <f>H196</f>
        <v>2500</v>
      </c>
    </row>
    <row r="196" spans="2:8" ht="25.5">
      <c r="B196" s="59" t="s">
        <v>147</v>
      </c>
      <c r="C196" s="59" t="s">
        <v>238</v>
      </c>
      <c r="D196" s="55">
        <v>923</v>
      </c>
      <c r="E196" s="60">
        <v>1202</v>
      </c>
      <c r="F196" s="60">
        <v>7952300251</v>
      </c>
      <c r="G196" s="61">
        <v>200</v>
      </c>
      <c r="H196" s="62">
        <f>H197</f>
        <v>2500</v>
      </c>
    </row>
    <row r="197" spans="2:8" ht="25.5">
      <c r="B197" s="59" t="s">
        <v>360</v>
      </c>
      <c r="C197" s="59" t="s">
        <v>226</v>
      </c>
      <c r="D197" s="55">
        <v>923</v>
      </c>
      <c r="E197" s="60">
        <v>1202</v>
      </c>
      <c r="F197" s="60">
        <v>7952300251</v>
      </c>
      <c r="G197" s="61">
        <v>240</v>
      </c>
      <c r="H197" s="62">
        <v>2500</v>
      </c>
    </row>
    <row r="198" spans="2:8" ht="12.75">
      <c r="B198" s="59"/>
      <c r="C198" s="53" t="s">
        <v>361</v>
      </c>
      <c r="D198" s="57"/>
      <c r="E198" s="57"/>
      <c r="F198" s="57"/>
      <c r="G198" s="57"/>
      <c r="H198" s="58">
        <f>H8+H31</f>
        <v>99183.4</v>
      </c>
    </row>
  </sheetData>
  <sheetProtection/>
  <mergeCells count="5">
    <mergeCell ref="G6:H6"/>
    <mergeCell ref="B4:H5"/>
    <mergeCell ref="A1:H1"/>
    <mergeCell ref="A2:H2"/>
    <mergeCell ref="A3:H3"/>
  </mergeCells>
  <printOptions/>
  <pageMargins left="0.31496062992125984" right="0.31496062992125984" top="0.7480314960629921" bottom="0.7480314960629921" header="0.31496062992125984" footer="0"/>
  <pageSetup horizontalDpi="600" verticalDpi="600" orientation="portrait" paperSize="9" scale="82" r:id="rId1"/>
  <rowBreaks count="1" manualBreakCount="1">
    <brk id="1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4"/>
  <sheetViews>
    <sheetView view="pageBreakPreview" zoomScale="89" zoomScaleSheetLayoutView="89" zoomScalePageLayoutView="0" workbookViewId="0" topLeftCell="A1">
      <selection activeCell="B4" sqref="B4:G5"/>
    </sheetView>
  </sheetViews>
  <sheetFormatPr defaultColWidth="9.00390625" defaultRowHeight="12.75"/>
  <cols>
    <col min="1" max="1" width="4.375" style="0" customWidth="1"/>
    <col min="2" max="2" width="10.625" style="8" customWidth="1"/>
    <col min="3" max="3" width="48.125" style="8" customWidth="1"/>
    <col min="4" max="4" width="12.625" style="8" customWidth="1"/>
    <col min="5" max="5" width="17.875" style="8" customWidth="1"/>
    <col min="6" max="7" width="9.125" style="8" customWidth="1"/>
  </cols>
  <sheetData>
    <row r="1" spans="1:7" ht="15.75" customHeight="1">
      <c r="A1" s="85" t="s">
        <v>483</v>
      </c>
      <c r="B1" s="85"/>
      <c r="C1" s="85"/>
      <c r="D1" s="85"/>
      <c r="E1" s="85"/>
      <c r="F1" s="85"/>
      <c r="G1" s="85"/>
    </row>
    <row r="2" spans="1:7" ht="15.75" customHeight="1">
      <c r="A2" s="85" t="s">
        <v>197</v>
      </c>
      <c r="B2" s="85"/>
      <c r="C2" s="85"/>
      <c r="D2" s="85"/>
      <c r="E2" s="85"/>
      <c r="F2" s="85"/>
      <c r="G2" s="85"/>
    </row>
    <row r="3" spans="1:7" ht="15.75" customHeight="1">
      <c r="A3" s="84" t="s">
        <v>482</v>
      </c>
      <c r="B3" s="84"/>
      <c r="C3" s="84"/>
      <c r="D3" s="84"/>
      <c r="E3" s="84"/>
      <c r="F3" s="84"/>
      <c r="G3" s="84"/>
    </row>
    <row r="4" spans="1:7" s="73" customFormat="1" ht="15.75" customHeight="1">
      <c r="A4" s="72"/>
      <c r="B4" s="94" t="s">
        <v>372</v>
      </c>
      <c r="C4" s="94"/>
      <c r="D4" s="94"/>
      <c r="E4" s="94"/>
      <c r="F4" s="94"/>
      <c r="G4" s="94"/>
    </row>
    <row r="5" spans="1:7" s="73" customFormat="1" ht="58.5" customHeight="1">
      <c r="A5" s="72"/>
      <c r="B5" s="94"/>
      <c r="C5" s="94"/>
      <c r="D5" s="94"/>
      <c r="E5" s="94"/>
      <c r="F5" s="94"/>
      <c r="G5" s="94"/>
    </row>
    <row r="6" spans="6:7" ht="12.75">
      <c r="F6" s="93" t="s">
        <v>363</v>
      </c>
      <c r="G6" s="93"/>
    </row>
    <row r="7" spans="2:7" ht="58.5" customHeight="1">
      <c r="B7" s="53" t="s">
        <v>0</v>
      </c>
      <c r="C7" s="53" t="s">
        <v>218</v>
      </c>
      <c r="D7" s="53" t="s">
        <v>13</v>
      </c>
      <c r="E7" s="53" t="s">
        <v>14</v>
      </c>
      <c r="F7" s="53" t="s">
        <v>220</v>
      </c>
      <c r="G7" s="53" t="s">
        <v>217</v>
      </c>
    </row>
    <row r="8" spans="2:7" ht="12.75">
      <c r="B8" s="53" t="s">
        <v>2</v>
      </c>
      <c r="C8" s="53" t="s">
        <v>58</v>
      </c>
      <c r="D8" s="56" t="s">
        <v>32</v>
      </c>
      <c r="E8" s="57"/>
      <c r="F8" s="57"/>
      <c r="G8" s="74">
        <f>G9+G13+G26+G41+G45</f>
        <v>26632.699999999997</v>
      </c>
    </row>
    <row r="9" spans="2:7" ht="51">
      <c r="B9" s="53" t="s">
        <v>11</v>
      </c>
      <c r="C9" s="53" t="s">
        <v>221</v>
      </c>
      <c r="D9" s="56" t="s">
        <v>33</v>
      </c>
      <c r="E9" s="63"/>
      <c r="F9" s="57"/>
      <c r="G9" s="58">
        <f>G10</f>
        <v>1327.8</v>
      </c>
    </row>
    <row r="10" spans="2:7" ht="25.5">
      <c r="B10" s="53" t="s">
        <v>12</v>
      </c>
      <c r="C10" s="53" t="s">
        <v>222</v>
      </c>
      <c r="D10" s="56" t="s">
        <v>33</v>
      </c>
      <c r="E10" s="56" t="s">
        <v>437</v>
      </c>
      <c r="F10" s="57"/>
      <c r="G10" s="58">
        <f>G11</f>
        <v>1327.8</v>
      </c>
    </row>
    <row r="11" spans="2:7" ht="63.75">
      <c r="B11" s="59" t="s">
        <v>68</v>
      </c>
      <c r="C11" s="59" t="s">
        <v>110</v>
      </c>
      <c r="D11" s="60" t="s">
        <v>33</v>
      </c>
      <c r="E11" s="60" t="s">
        <v>437</v>
      </c>
      <c r="F11" s="61">
        <v>100</v>
      </c>
      <c r="G11" s="62">
        <f>G12</f>
        <v>1327.8</v>
      </c>
    </row>
    <row r="12" spans="2:7" ht="25.5">
      <c r="B12" s="59" t="s">
        <v>113</v>
      </c>
      <c r="C12" s="59" t="s">
        <v>373</v>
      </c>
      <c r="D12" s="60" t="s">
        <v>33</v>
      </c>
      <c r="E12" s="60" t="s">
        <v>437</v>
      </c>
      <c r="F12" s="61">
        <v>120</v>
      </c>
      <c r="G12" s="62">
        <v>1327.8</v>
      </c>
    </row>
    <row r="13" spans="2:7" ht="63.75">
      <c r="B13" s="53" t="s">
        <v>16</v>
      </c>
      <c r="C13" s="53" t="s">
        <v>223</v>
      </c>
      <c r="D13" s="56" t="s">
        <v>25</v>
      </c>
      <c r="E13" s="63"/>
      <c r="F13" s="57"/>
      <c r="G13" s="58">
        <f>G14+G23</f>
        <v>1063.1</v>
      </c>
    </row>
    <row r="14" spans="2:7" ht="25.5">
      <c r="B14" s="53" t="s">
        <v>70</v>
      </c>
      <c r="C14" s="53" t="s">
        <v>224</v>
      </c>
      <c r="D14" s="56" t="s">
        <v>25</v>
      </c>
      <c r="E14" s="56" t="s">
        <v>438</v>
      </c>
      <c r="F14" s="57"/>
      <c r="G14" s="58">
        <f>G15+G17+G19+G21</f>
        <v>927.6999999999999</v>
      </c>
    </row>
    <row r="15" spans="2:7" ht="63.75">
      <c r="B15" s="59" t="s">
        <v>63</v>
      </c>
      <c r="C15" s="59" t="s">
        <v>110</v>
      </c>
      <c r="D15" s="60" t="s">
        <v>25</v>
      </c>
      <c r="E15" s="60" t="s">
        <v>438</v>
      </c>
      <c r="F15" s="61">
        <v>100</v>
      </c>
      <c r="G15" s="62">
        <v>851.8</v>
      </c>
    </row>
    <row r="16" spans="2:7" ht="28.5" customHeight="1">
      <c r="B16" s="59" t="s">
        <v>214</v>
      </c>
      <c r="C16" s="59" t="s">
        <v>373</v>
      </c>
      <c r="D16" s="60" t="s">
        <v>25</v>
      </c>
      <c r="E16" s="60" t="s">
        <v>438</v>
      </c>
      <c r="F16" s="61">
        <v>120</v>
      </c>
      <c r="G16" s="62">
        <v>851.8</v>
      </c>
    </row>
    <row r="17" spans="2:7" ht="25.5">
      <c r="B17" s="59" t="s">
        <v>116</v>
      </c>
      <c r="C17" s="59" t="s">
        <v>225</v>
      </c>
      <c r="D17" s="60" t="s">
        <v>25</v>
      </c>
      <c r="E17" s="60" t="s">
        <v>438</v>
      </c>
      <c r="F17" s="61">
        <v>200</v>
      </c>
      <c r="G17" s="62">
        <v>34</v>
      </c>
    </row>
    <row r="18" spans="2:7" ht="25.5">
      <c r="B18" s="59" t="s">
        <v>117</v>
      </c>
      <c r="C18" s="59" t="s">
        <v>226</v>
      </c>
      <c r="D18" s="60" t="s">
        <v>25</v>
      </c>
      <c r="E18" s="60" t="s">
        <v>438</v>
      </c>
      <c r="F18" s="61">
        <v>240</v>
      </c>
      <c r="G18" s="62">
        <v>34</v>
      </c>
    </row>
    <row r="19" spans="2:7" ht="12.75">
      <c r="B19" s="59" t="s">
        <v>118</v>
      </c>
      <c r="C19" s="59" t="s">
        <v>112</v>
      </c>
      <c r="D19" s="60" t="s">
        <v>25</v>
      </c>
      <c r="E19" s="60" t="s">
        <v>438</v>
      </c>
      <c r="F19" s="61">
        <v>300</v>
      </c>
      <c r="G19" s="62">
        <v>38.9</v>
      </c>
    </row>
    <row r="20" spans="2:7" ht="25.5">
      <c r="B20" s="59" t="s">
        <v>119</v>
      </c>
      <c r="C20" s="59" t="s">
        <v>227</v>
      </c>
      <c r="D20" s="60" t="s">
        <v>25</v>
      </c>
      <c r="E20" s="60" t="s">
        <v>438</v>
      </c>
      <c r="F20" s="61">
        <v>320</v>
      </c>
      <c r="G20" s="62">
        <v>38.9</v>
      </c>
    </row>
    <row r="21" spans="2:7" ht="12.75">
      <c r="B21" s="59" t="s">
        <v>366</v>
      </c>
      <c r="C21" s="59" t="s">
        <v>111</v>
      </c>
      <c r="D21" s="60" t="s">
        <v>25</v>
      </c>
      <c r="E21" s="60" t="s">
        <v>438</v>
      </c>
      <c r="F21" s="61">
        <v>800</v>
      </c>
      <c r="G21" s="62">
        <v>3</v>
      </c>
    </row>
    <row r="22" spans="2:7" ht="12.75">
      <c r="B22" s="59" t="s">
        <v>367</v>
      </c>
      <c r="C22" s="59" t="s">
        <v>228</v>
      </c>
      <c r="D22" s="60" t="s">
        <v>25</v>
      </c>
      <c r="E22" s="60" t="s">
        <v>438</v>
      </c>
      <c r="F22" s="61">
        <v>850</v>
      </c>
      <c r="G22" s="62">
        <v>3</v>
      </c>
    </row>
    <row r="23" spans="2:7" ht="51">
      <c r="B23" s="53" t="s">
        <v>69</v>
      </c>
      <c r="C23" s="53" t="s">
        <v>229</v>
      </c>
      <c r="D23" s="56" t="s">
        <v>25</v>
      </c>
      <c r="E23" s="56" t="s">
        <v>439</v>
      </c>
      <c r="F23" s="57"/>
      <c r="G23" s="58">
        <f>G24</f>
        <v>135.4</v>
      </c>
    </row>
    <row r="24" spans="2:7" ht="63.75">
      <c r="B24" s="59" t="s">
        <v>73</v>
      </c>
      <c r="C24" s="59" t="s">
        <v>110</v>
      </c>
      <c r="D24" s="60" t="s">
        <v>25</v>
      </c>
      <c r="E24" s="60" t="s">
        <v>439</v>
      </c>
      <c r="F24" s="61">
        <v>100</v>
      </c>
      <c r="G24" s="62">
        <f>G25</f>
        <v>135.4</v>
      </c>
    </row>
    <row r="25" spans="2:7" ht="30.75" customHeight="1">
      <c r="B25" s="68" t="s">
        <v>374</v>
      </c>
      <c r="C25" s="59" t="s">
        <v>373</v>
      </c>
      <c r="D25" s="67" t="s">
        <v>25</v>
      </c>
      <c r="E25" s="67" t="s">
        <v>439</v>
      </c>
      <c r="F25" s="70">
        <v>120</v>
      </c>
      <c r="G25" s="71">
        <v>135.4</v>
      </c>
    </row>
    <row r="26" spans="2:7" ht="76.5">
      <c r="B26" s="53" t="s">
        <v>103</v>
      </c>
      <c r="C26" s="53" t="s">
        <v>233</v>
      </c>
      <c r="D26" s="56" t="s">
        <v>43</v>
      </c>
      <c r="E26" s="63"/>
      <c r="F26" s="57"/>
      <c r="G26" s="74">
        <f>G27+G29+G36</f>
        <v>22976.299999999996</v>
      </c>
    </row>
    <row r="27" spans="2:7" ht="24.75" customHeight="1">
      <c r="B27" s="53" t="s">
        <v>126</v>
      </c>
      <c r="C27" s="53" t="s">
        <v>234</v>
      </c>
      <c r="D27" s="56" t="s">
        <v>43</v>
      </c>
      <c r="E27" s="56" t="s">
        <v>441</v>
      </c>
      <c r="F27" s="57"/>
      <c r="G27" s="58">
        <f>G28</f>
        <v>1327.8</v>
      </c>
    </row>
    <row r="28" spans="2:7" ht="25.5">
      <c r="B28" s="59" t="s">
        <v>135</v>
      </c>
      <c r="C28" s="59" t="s">
        <v>373</v>
      </c>
      <c r="D28" s="60" t="s">
        <v>43</v>
      </c>
      <c r="E28" s="60" t="s">
        <v>441</v>
      </c>
      <c r="F28" s="61">
        <v>120</v>
      </c>
      <c r="G28" s="62">
        <v>1327.8</v>
      </c>
    </row>
    <row r="29" spans="2:7" ht="38.25">
      <c r="B29" s="53" t="s">
        <v>134</v>
      </c>
      <c r="C29" s="53" t="s">
        <v>235</v>
      </c>
      <c r="D29" s="56" t="s">
        <v>43</v>
      </c>
      <c r="E29" s="56" t="s">
        <v>443</v>
      </c>
      <c r="F29" s="57"/>
      <c r="G29" s="58">
        <f>G30+G32+G34</f>
        <v>18834.6</v>
      </c>
    </row>
    <row r="30" spans="2:7" ht="63.75">
      <c r="B30" s="59" t="s">
        <v>136</v>
      </c>
      <c r="C30" s="59" t="s">
        <v>110</v>
      </c>
      <c r="D30" s="60" t="s">
        <v>43</v>
      </c>
      <c r="E30" s="60" t="s">
        <v>443</v>
      </c>
      <c r="F30" s="61">
        <v>100</v>
      </c>
      <c r="G30" s="62">
        <f>G31</f>
        <v>15921.5</v>
      </c>
    </row>
    <row r="31" spans="2:7" ht="25.5">
      <c r="B31" s="59" t="s">
        <v>245</v>
      </c>
      <c r="C31" s="59" t="s">
        <v>373</v>
      </c>
      <c r="D31" s="60" t="s">
        <v>43</v>
      </c>
      <c r="E31" s="60" t="s">
        <v>443</v>
      </c>
      <c r="F31" s="61">
        <v>120</v>
      </c>
      <c r="G31" s="62">
        <v>15921.5</v>
      </c>
    </row>
    <row r="32" spans="2:7" ht="25.5">
      <c r="B32" s="59" t="s">
        <v>137</v>
      </c>
      <c r="C32" s="59" t="s">
        <v>225</v>
      </c>
      <c r="D32" s="60" t="s">
        <v>43</v>
      </c>
      <c r="E32" s="60" t="s">
        <v>443</v>
      </c>
      <c r="F32" s="61">
        <v>200</v>
      </c>
      <c r="G32" s="62">
        <f>G33</f>
        <v>2892.3</v>
      </c>
    </row>
    <row r="33" spans="2:7" ht="25.5">
      <c r="B33" s="59" t="s">
        <v>375</v>
      </c>
      <c r="C33" s="59" t="s">
        <v>226</v>
      </c>
      <c r="D33" s="60" t="s">
        <v>43</v>
      </c>
      <c r="E33" s="60" t="s">
        <v>443</v>
      </c>
      <c r="F33" s="61">
        <v>240</v>
      </c>
      <c r="G33" s="62">
        <v>2892.3</v>
      </c>
    </row>
    <row r="34" spans="2:7" ht="12.75">
      <c r="B34" s="59" t="s">
        <v>137</v>
      </c>
      <c r="C34" s="59" t="s">
        <v>111</v>
      </c>
      <c r="D34" s="60" t="s">
        <v>43</v>
      </c>
      <c r="E34" s="60" t="s">
        <v>443</v>
      </c>
      <c r="F34" s="61">
        <v>800</v>
      </c>
      <c r="G34" s="62">
        <f>G35</f>
        <v>20.8</v>
      </c>
    </row>
    <row r="35" spans="2:7" ht="12.75">
      <c r="B35" s="59" t="s">
        <v>375</v>
      </c>
      <c r="C35" s="59" t="s">
        <v>228</v>
      </c>
      <c r="D35" s="60" t="s">
        <v>43</v>
      </c>
      <c r="E35" s="60" t="s">
        <v>443</v>
      </c>
      <c r="F35" s="61">
        <v>850</v>
      </c>
      <c r="G35" s="62">
        <v>20.8</v>
      </c>
    </row>
    <row r="36" spans="2:7" ht="72.75" customHeight="1">
      <c r="B36" s="53" t="s">
        <v>246</v>
      </c>
      <c r="C36" s="53" t="s">
        <v>236</v>
      </c>
      <c r="D36" s="56" t="s">
        <v>43</v>
      </c>
      <c r="E36" s="56" t="s">
        <v>237</v>
      </c>
      <c r="F36" s="57"/>
      <c r="G36" s="58">
        <f>G37+G39</f>
        <v>2813.8999999999996</v>
      </c>
    </row>
    <row r="37" spans="2:7" ht="63.75">
      <c r="B37" s="59" t="s">
        <v>376</v>
      </c>
      <c r="C37" s="59" t="s">
        <v>110</v>
      </c>
      <c r="D37" s="60" t="s">
        <v>43</v>
      </c>
      <c r="E37" s="60" t="s">
        <v>237</v>
      </c>
      <c r="F37" s="61">
        <v>100</v>
      </c>
      <c r="G37" s="62">
        <f>G38</f>
        <v>2608.7</v>
      </c>
    </row>
    <row r="38" spans="2:7" ht="25.5">
      <c r="B38" s="59" t="s">
        <v>248</v>
      </c>
      <c r="C38" s="59" t="s">
        <v>373</v>
      </c>
      <c r="D38" s="60" t="s">
        <v>43</v>
      </c>
      <c r="E38" s="60" t="s">
        <v>237</v>
      </c>
      <c r="F38" s="61">
        <v>120</v>
      </c>
      <c r="G38" s="62">
        <v>2608.7</v>
      </c>
    </row>
    <row r="39" spans="2:7" ht="25.5">
      <c r="B39" s="59" t="s">
        <v>377</v>
      </c>
      <c r="C39" s="59" t="s">
        <v>238</v>
      </c>
      <c r="D39" s="60" t="s">
        <v>43</v>
      </c>
      <c r="E39" s="60" t="s">
        <v>237</v>
      </c>
      <c r="F39" s="61">
        <v>200</v>
      </c>
      <c r="G39" s="62">
        <f>G40</f>
        <v>205.2</v>
      </c>
    </row>
    <row r="40" spans="2:7" ht="25.5">
      <c r="B40" s="59" t="s">
        <v>378</v>
      </c>
      <c r="C40" s="59" t="s">
        <v>226</v>
      </c>
      <c r="D40" s="60" t="s">
        <v>43</v>
      </c>
      <c r="E40" s="60" t="s">
        <v>237</v>
      </c>
      <c r="F40" s="61">
        <v>240</v>
      </c>
      <c r="G40" s="62">
        <v>205.2</v>
      </c>
    </row>
    <row r="41" spans="2:7" ht="12.75">
      <c r="B41" s="53" t="s">
        <v>131</v>
      </c>
      <c r="C41" s="53" t="s">
        <v>239</v>
      </c>
      <c r="D41" s="56" t="s">
        <v>85</v>
      </c>
      <c r="E41" s="63"/>
      <c r="F41" s="57"/>
      <c r="G41" s="58">
        <f>G42</f>
        <v>50</v>
      </c>
    </row>
    <row r="42" spans="2:7" ht="12.75">
      <c r="B42" s="53" t="s">
        <v>138</v>
      </c>
      <c r="C42" s="53" t="s">
        <v>240</v>
      </c>
      <c r="D42" s="56" t="s">
        <v>85</v>
      </c>
      <c r="E42" s="56" t="s">
        <v>444</v>
      </c>
      <c r="F42" s="57"/>
      <c r="G42" s="58">
        <f>G43</f>
        <v>50</v>
      </c>
    </row>
    <row r="43" spans="2:7" ht="12.75">
      <c r="B43" s="59" t="s">
        <v>139</v>
      </c>
      <c r="C43" s="59" t="s">
        <v>111</v>
      </c>
      <c r="D43" s="60" t="s">
        <v>85</v>
      </c>
      <c r="E43" s="60" t="s">
        <v>444</v>
      </c>
      <c r="F43" s="61">
        <v>800</v>
      </c>
      <c r="G43" s="62">
        <f>G44</f>
        <v>50</v>
      </c>
    </row>
    <row r="44" spans="2:7" ht="12.75">
      <c r="B44" s="59" t="s">
        <v>379</v>
      </c>
      <c r="C44" s="59" t="s">
        <v>241</v>
      </c>
      <c r="D44" s="60" t="s">
        <v>85</v>
      </c>
      <c r="E44" s="60" t="s">
        <v>444</v>
      </c>
      <c r="F44" s="61">
        <v>870</v>
      </c>
      <c r="G44" s="62">
        <v>50</v>
      </c>
    </row>
    <row r="45" spans="2:7" ht="12.75">
      <c r="B45" s="53" t="s">
        <v>132</v>
      </c>
      <c r="C45" s="53" t="s">
        <v>230</v>
      </c>
      <c r="D45" s="56" t="s">
        <v>77</v>
      </c>
      <c r="E45" s="63"/>
      <c r="F45" s="57"/>
      <c r="G45" s="74">
        <f>G46+G52+G55+G58+G61+G64+G67+G70+G73+G76+G49</f>
        <v>1215.5</v>
      </c>
    </row>
    <row r="46" spans="2:7" ht="63.75" customHeight="1">
      <c r="B46" s="53" t="s">
        <v>140</v>
      </c>
      <c r="C46" s="53" t="s">
        <v>242</v>
      </c>
      <c r="D46" s="56" t="s">
        <v>77</v>
      </c>
      <c r="E46" s="56" t="s">
        <v>243</v>
      </c>
      <c r="F46" s="57"/>
      <c r="G46" s="58">
        <f>G47</f>
        <v>7.5</v>
      </c>
    </row>
    <row r="47" spans="2:7" ht="25.5">
      <c r="B47" s="59" t="s">
        <v>141</v>
      </c>
      <c r="C47" s="59" t="s">
        <v>238</v>
      </c>
      <c r="D47" s="60" t="s">
        <v>77</v>
      </c>
      <c r="E47" s="60" t="s">
        <v>243</v>
      </c>
      <c r="F47" s="61">
        <v>200</v>
      </c>
      <c r="G47" s="62">
        <f>G48</f>
        <v>7.5</v>
      </c>
    </row>
    <row r="48" spans="2:7" ht="25.5">
      <c r="B48" s="59" t="s">
        <v>380</v>
      </c>
      <c r="C48" s="59" t="s">
        <v>226</v>
      </c>
      <c r="D48" s="60" t="s">
        <v>77</v>
      </c>
      <c r="E48" s="60" t="s">
        <v>243</v>
      </c>
      <c r="F48" s="61">
        <v>240</v>
      </c>
      <c r="G48" s="62">
        <v>7.5</v>
      </c>
    </row>
    <row r="49" spans="2:7" ht="38.25">
      <c r="B49" s="53" t="s">
        <v>178</v>
      </c>
      <c r="C49" s="53" t="s">
        <v>98</v>
      </c>
      <c r="D49" s="56" t="s">
        <v>77</v>
      </c>
      <c r="E49" s="56" t="s">
        <v>440</v>
      </c>
      <c r="F49" s="75"/>
      <c r="G49" s="58">
        <f>G50</f>
        <v>96</v>
      </c>
    </row>
    <row r="50" spans="2:7" ht="12.75">
      <c r="B50" s="59" t="s">
        <v>179</v>
      </c>
      <c r="C50" s="59" t="s">
        <v>111</v>
      </c>
      <c r="D50" s="60" t="s">
        <v>77</v>
      </c>
      <c r="E50" s="60" t="s">
        <v>440</v>
      </c>
      <c r="F50" s="61">
        <v>800</v>
      </c>
      <c r="G50" s="62">
        <f>G51</f>
        <v>96</v>
      </c>
    </row>
    <row r="51" spans="2:7" ht="12.75">
      <c r="B51" s="59" t="s">
        <v>381</v>
      </c>
      <c r="C51" s="59" t="s">
        <v>228</v>
      </c>
      <c r="D51" s="60" t="s">
        <v>77</v>
      </c>
      <c r="E51" s="60" t="s">
        <v>440</v>
      </c>
      <c r="F51" s="61">
        <v>850</v>
      </c>
      <c r="G51" s="62">
        <v>96</v>
      </c>
    </row>
    <row r="52" spans="2:7" ht="57.75" customHeight="1">
      <c r="B52" s="53" t="s">
        <v>180</v>
      </c>
      <c r="C52" s="53" t="s">
        <v>244</v>
      </c>
      <c r="D52" s="56" t="s">
        <v>77</v>
      </c>
      <c r="E52" s="56">
        <v>3300000072</v>
      </c>
      <c r="F52" s="57"/>
      <c r="G52" s="58">
        <f>G53</f>
        <v>550</v>
      </c>
    </row>
    <row r="53" spans="2:7" ht="25.5">
      <c r="B53" s="59" t="s">
        <v>181</v>
      </c>
      <c r="C53" s="59" t="s">
        <v>238</v>
      </c>
      <c r="D53" s="60" t="s">
        <v>77</v>
      </c>
      <c r="E53" s="60">
        <v>3300000072</v>
      </c>
      <c r="F53" s="61">
        <v>200</v>
      </c>
      <c r="G53" s="62">
        <f>G54</f>
        <v>550</v>
      </c>
    </row>
    <row r="54" spans="2:7" ht="25.5">
      <c r="B54" s="59" t="s">
        <v>382</v>
      </c>
      <c r="C54" s="59" t="s">
        <v>226</v>
      </c>
      <c r="D54" s="60" t="s">
        <v>77</v>
      </c>
      <c r="E54" s="60">
        <v>3300000072</v>
      </c>
      <c r="F54" s="61">
        <v>240</v>
      </c>
      <c r="G54" s="62">
        <v>550</v>
      </c>
    </row>
    <row r="55" spans="2:7" ht="25.5">
      <c r="B55" s="53" t="s">
        <v>383</v>
      </c>
      <c r="C55" s="53" t="s">
        <v>445</v>
      </c>
      <c r="D55" s="56" t="s">
        <v>77</v>
      </c>
      <c r="E55" s="56">
        <v>7950800071</v>
      </c>
      <c r="F55" s="57"/>
      <c r="G55" s="58">
        <f>G56</f>
        <v>400</v>
      </c>
    </row>
    <row r="56" spans="2:7" ht="25.5">
      <c r="B56" s="59" t="s">
        <v>400</v>
      </c>
      <c r="C56" s="59" t="s">
        <v>238</v>
      </c>
      <c r="D56" s="60" t="s">
        <v>77</v>
      </c>
      <c r="E56" s="60">
        <v>7950800071</v>
      </c>
      <c r="F56" s="61">
        <v>200</v>
      </c>
      <c r="G56" s="62">
        <f>G57</f>
        <v>400</v>
      </c>
    </row>
    <row r="57" spans="2:7" ht="25.5">
      <c r="B57" s="59" t="s">
        <v>401</v>
      </c>
      <c r="C57" s="59" t="s">
        <v>226</v>
      </c>
      <c r="D57" s="60" t="s">
        <v>77</v>
      </c>
      <c r="E57" s="60">
        <v>7950800071</v>
      </c>
      <c r="F57" s="61">
        <v>240</v>
      </c>
      <c r="G57" s="62">
        <v>400</v>
      </c>
    </row>
    <row r="58" spans="2:7" ht="44.25" customHeight="1">
      <c r="B58" s="53" t="s">
        <v>384</v>
      </c>
      <c r="C58" s="53" t="s">
        <v>446</v>
      </c>
      <c r="D58" s="56" t="s">
        <v>77</v>
      </c>
      <c r="E58" s="56">
        <v>7951000511</v>
      </c>
      <c r="F58" s="57"/>
      <c r="G58" s="58">
        <f>G59</f>
        <v>40</v>
      </c>
    </row>
    <row r="59" spans="2:7" ht="25.5">
      <c r="B59" s="59" t="s">
        <v>402</v>
      </c>
      <c r="C59" s="59" t="s">
        <v>238</v>
      </c>
      <c r="D59" s="60" t="s">
        <v>77</v>
      </c>
      <c r="E59" s="60">
        <v>7951000511</v>
      </c>
      <c r="F59" s="61">
        <v>200</v>
      </c>
      <c r="G59" s="62">
        <f>G60</f>
        <v>40</v>
      </c>
    </row>
    <row r="60" spans="2:7" ht="25.5">
      <c r="B60" s="59" t="s">
        <v>403</v>
      </c>
      <c r="C60" s="59" t="s">
        <v>226</v>
      </c>
      <c r="D60" s="60" t="s">
        <v>77</v>
      </c>
      <c r="E60" s="60">
        <v>7951000511</v>
      </c>
      <c r="F60" s="61">
        <v>240</v>
      </c>
      <c r="G60" s="62">
        <v>40</v>
      </c>
    </row>
    <row r="61" spans="2:7" ht="25.5">
      <c r="B61" s="53" t="s">
        <v>385</v>
      </c>
      <c r="C61" s="53" t="s">
        <v>447</v>
      </c>
      <c r="D61" s="56" t="s">
        <v>77</v>
      </c>
      <c r="E61" s="56">
        <v>7951100521</v>
      </c>
      <c r="F61" s="57"/>
      <c r="G61" s="58">
        <f>G62</f>
        <v>20</v>
      </c>
    </row>
    <row r="62" spans="2:7" ht="25.5">
      <c r="B62" s="59" t="s">
        <v>386</v>
      </c>
      <c r="C62" s="59" t="s">
        <v>238</v>
      </c>
      <c r="D62" s="60" t="s">
        <v>77</v>
      </c>
      <c r="E62" s="60">
        <v>7951100521</v>
      </c>
      <c r="F62" s="61">
        <v>200</v>
      </c>
      <c r="G62" s="62">
        <f>G63</f>
        <v>20</v>
      </c>
    </row>
    <row r="63" spans="2:7" ht="25.5">
      <c r="B63" s="59" t="s">
        <v>387</v>
      </c>
      <c r="C63" s="59" t="s">
        <v>226</v>
      </c>
      <c r="D63" s="60" t="s">
        <v>77</v>
      </c>
      <c r="E63" s="60">
        <v>7951100521</v>
      </c>
      <c r="F63" s="61">
        <v>240</v>
      </c>
      <c r="G63" s="62">
        <v>20</v>
      </c>
    </row>
    <row r="64" spans="2:7" ht="38.25">
      <c r="B64" s="53" t="s">
        <v>388</v>
      </c>
      <c r="C64" s="53" t="s">
        <v>448</v>
      </c>
      <c r="D64" s="56" t="s">
        <v>77</v>
      </c>
      <c r="E64" s="56">
        <v>7951200541</v>
      </c>
      <c r="F64" s="57"/>
      <c r="G64" s="58">
        <f>G65</f>
        <v>22</v>
      </c>
    </row>
    <row r="65" spans="2:7" ht="25.5">
      <c r="B65" s="59" t="s">
        <v>389</v>
      </c>
      <c r="C65" s="59" t="s">
        <v>238</v>
      </c>
      <c r="D65" s="60" t="s">
        <v>77</v>
      </c>
      <c r="E65" s="60">
        <v>7951200541</v>
      </c>
      <c r="F65" s="61">
        <v>200</v>
      </c>
      <c r="G65" s="62">
        <f>G66</f>
        <v>22</v>
      </c>
    </row>
    <row r="66" spans="2:7" ht="25.5">
      <c r="B66" s="59" t="s">
        <v>390</v>
      </c>
      <c r="C66" s="59" t="s">
        <v>226</v>
      </c>
      <c r="D66" s="60" t="s">
        <v>77</v>
      </c>
      <c r="E66" s="60">
        <v>7951200541</v>
      </c>
      <c r="F66" s="61">
        <v>240</v>
      </c>
      <c r="G66" s="62">
        <v>22</v>
      </c>
    </row>
    <row r="67" spans="2:7" ht="92.25" customHeight="1">
      <c r="B67" s="53" t="s">
        <v>391</v>
      </c>
      <c r="C67" s="53" t="s">
        <v>449</v>
      </c>
      <c r="D67" s="56" t="s">
        <v>77</v>
      </c>
      <c r="E67" s="56">
        <v>7951300531</v>
      </c>
      <c r="F67" s="57"/>
      <c r="G67" s="58">
        <f>G68</f>
        <v>20</v>
      </c>
    </row>
    <row r="68" spans="2:7" ht="25.5">
      <c r="B68" s="59" t="s">
        <v>392</v>
      </c>
      <c r="C68" s="59" t="s">
        <v>238</v>
      </c>
      <c r="D68" s="60" t="s">
        <v>77</v>
      </c>
      <c r="E68" s="60">
        <v>7951300531</v>
      </c>
      <c r="F68" s="61">
        <v>200</v>
      </c>
      <c r="G68" s="62">
        <f>G69</f>
        <v>20</v>
      </c>
    </row>
    <row r="69" spans="2:7" ht="25.5">
      <c r="B69" s="59" t="s">
        <v>393</v>
      </c>
      <c r="C69" s="59" t="s">
        <v>226</v>
      </c>
      <c r="D69" s="60" t="s">
        <v>77</v>
      </c>
      <c r="E69" s="60">
        <v>7951300531</v>
      </c>
      <c r="F69" s="61">
        <v>240</v>
      </c>
      <c r="G69" s="62">
        <v>20</v>
      </c>
    </row>
    <row r="70" spans="2:7" ht="41.25" customHeight="1">
      <c r="B70" s="53" t="s">
        <v>394</v>
      </c>
      <c r="C70" s="53" t="s">
        <v>450</v>
      </c>
      <c r="D70" s="56" t="s">
        <v>77</v>
      </c>
      <c r="E70" s="56">
        <v>7951400491</v>
      </c>
      <c r="F70" s="57"/>
      <c r="G70" s="58">
        <f>G71</f>
        <v>20</v>
      </c>
    </row>
    <row r="71" spans="2:7" ht="25.5">
      <c r="B71" s="59" t="s">
        <v>395</v>
      </c>
      <c r="C71" s="59" t="s">
        <v>238</v>
      </c>
      <c r="D71" s="60" t="s">
        <v>77</v>
      </c>
      <c r="E71" s="60">
        <v>7951400491</v>
      </c>
      <c r="F71" s="61">
        <v>200</v>
      </c>
      <c r="G71" s="62">
        <f>G72</f>
        <v>20</v>
      </c>
    </row>
    <row r="72" spans="2:7" ht="25.5">
      <c r="B72" s="59" t="s">
        <v>396</v>
      </c>
      <c r="C72" s="59" t="s">
        <v>226</v>
      </c>
      <c r="D72" s="60" t="s">
        <v>77</v>
      </c>
      <c r="E72" s="60">
        <v>7951400491</v>
      </c>
      <c r="F72" s="61">
        <v>240</v>
      </c>
      <c r="G72" s="62">
        <v>20</v>
      </c>
    </row>
    <row r="73" spans="1:7" ht="25.5">
      <c r="A73" s="52"/>
      <c r="B73" s="53" t="s">
        <v>397</v>
      </c>
      <c r="C73" s="53" t="s">
        <v>451</v>
      </c>
      <c r="D73" s="56" t="s">
        <v>77</v>
      </c>
      <c r="E73" s="56">
        <v>7952200073</v>
      </c>
      <c r="F73" s="75"/>
      <c r="G73" s="58">
        <f>G74</f>
        <v>20</v>
      </c>
    </row>
    <row r="74" spans="2:7" ht="25.5">
      <c r="B74" s="59" t="s">
        <v>398</v>
      </c>
      <c r="C74" s="59" t="s">
        <v>238</v>
      </c>
      <c r="D74" s="60" t="s">
        <v>77</v>
      </c>
      <c r="E74" s="60">
        <v>7952200073</v>
      </c>
      <c r="F74" s="61">
        <v>200</v>
      </c>
      <c r="G74" s="62">
        <f>G75</f>
        <v>20</v>
      </c>
    </row>
    <row r="75" spans="2:7" ht="25.5">
      <c r="B75" s="59" t="s">
        <v>399</v>
      </c>
      <c r="C75" s="59" t="s">
        <v>226</v>
      </c>
      <c r="D75" s="60" t="s">
        <v>77</v>
      </c>
      <c r="E75" s="60">
        <v>7952200073</v>
      </c>
      <c r="F75" s="61">
        <v>240</v>
      </c>
      <c r="G75" s="62">
        <v>20</v>
      </c>
    </row>
    <row r="76" spans="2:7" ht="126.75" customHeight="1">
      <c r="B76" s="53" t="s">
        <v>404</v>
      </c>
      <c r="C76" s="53" t="s">
        <v>452</v>
      </c>
      <c r="D76" s="56" t="s">
        <v>77</v>
      </c>
      <c r="E76" s="56">
        <v>7952400522</v>
      </c>
      <c r="F76" s="57"/>
      <c r="G76" s="58">
        <f>G77</f>
        <v>20</v>
      </c>
    </row>
    <row r="77" spans="2:7" ht="25.5">
      <c r="B77" s="59" t="s">
        <v>405</v>
      </c>
      <c r="C77" s="59" t="s">
        <v>238</v>
      </c>
      <c r="D77" s="60" t="s">
        <v>77</v>
      </c>
      <c r="E77" s="60">
        <v>7952400522</v>
      </c>
      <c r="F77" s="61">
        <v>200</v>
      </c>
      <c r="G77" s="62">
        <f>G78</f>
        <v>20</v>
      </c>
    </row>
    <row r="78" spans="2:7" ht="25.5">
      <c r="B78" s="59" t="s">
        <v>406</v>
      </c>
      <c r="C78" s="59" t="s">
        <v>270</v>
      </c>
      <c r="D78" s="60" t="s">
        <v>77</v>
      </c>
      <c r="E78" s="60">
        <v>7952400522</v>
      </c>
      <c r="F78" s="61">
        <v>240</v>
      </c>
      <c r="G78" s="62">
        <v>20</v>
      </c>
    </row>
    <row r="79" spans="2:7" ht="25.5">
      <c r="B79" s="53" t="s">
        <v>3</v>
      </c>
      <c r="C79" s="53" t="s">
        <v>57</v>
      </c>
      <c r="D79" s="56" t="s">
        <v>27</v>
      </c>
      <c r="E79" s="63"/>
      <c r="F79" s="57"/>
      <c r="G79" s="58">
        <f>G80</f>
        <v>400</v>
      </c>
    </row>
    <row r="80" spans="2:7" ht="51">
      <c r="B80" s="53" t="s">
        <v>5</v>
      </c>
      <c r="C80" s="53" t="s">
        <v>271</v>
      </c>
      <c r="D80" s="56" t="s">
        <v>28</v>
      </c>
      <c r="E80" s="63"/>
      <c r="F80" s="57"/>
      <c r="G80" s="58">
        <f>G81</f>
        <v>400</v>
      </c>
    </row>
    <row r="81" spans="2:7" ht="159" customHeight="1">
      <c r="B81" s="53" t="s">
        <v>71</v>
      </c>
      <c r="C81" s="53" t="s">
        <v>453</v>
      </c>
      <c r="D81" s="56" t="s">
        <v>28</v>
      </c>
      <c r="E81" s="56">
        <v>7950900081</v>
      </c>
      <c r="F81" s="57"/>
      <c r="G81" s="58">
        <f>G82</f>
        <v>400</v>
      </c>
    </row>
    <row r="82" spans="2:7" ht="25.5">
      <c r="B82" s="59" t="s">
        <v>120</v>
      </c>
      <c r="C82" s="59" t="s">
        <v>238</v>
      </c>
      <c r="D82" s="60" t="s">
        <v>28</v>
      </c>
      <c r="E82" s="60">
        <v>7950900081</v>
      </c>
      <c r="F82" s="61">
        <v>200</v>
      </c>
      <c r="G82" s="62">
        <f>G83</f>
        <v>400</v>
      </c>
    </row>
    <row r="83" spans="2:7" ht="25.5">
      <c r="B83" s="59" t="s">
        <v>182</v>
      </c>
      <c r="C83" s="59" t="s">
        <v>226</v>
      </c>
      <c r="D83" s="60" t="s">
        <v>28</v>
      </c>
      <c r="E83" s="60">
        <v>7950900081</v>
      </c>
      <c r="F83" s="61">
        <v>240</v>
      </c>
      <c r="G83" s="62">
        <v>400</v>
      </c>
    </row>
    <row r="84" spans="2:7" ht="12.75">
      <c r="B84" s="53" t="s">
        <v>6</v>
      </c>
      <c r="C84" s="53" t="s">
        <v>99</v>
      </c>
      <c r="D84" s="56" t="s">
        <v>100</v>
      </c>
      <c r="E84" s="63"/>
      <c r="F84" s="57"/>
      <c r="G84" s="58">
        <f>G85+G89</f>
        <v>523.5</v>
      </c>
    </row>
    <row r="85" spans="2:7" ht="12.75">
      <c r="B85" s="53" t="s">
        <v>7</v>
      </c>
      <c r="C85" s="53" t="s">
        <v>272</v>
      </c>
      <c r="D85" s="56" t="s">
        <v>101</v>
      </c>
      <c r="E85" s="63"/>
      <c r="F85" s="57"/>
      <c r="G85" s="58">
        <f>G86</f>
        <v>473.5</v>
      </c>
    </row>
    <row r="86" spans="2:7" ht="51">
      <c r="B86" s="53" t="s">
        <v>17</v>
      </c>
      <c r="C86" s="53" t="s">
        <v>454</v>
      </c>
      <c r="D86" s="56" t="s">
        <v>101</v>
      </c>
      <c r="E86" s="56">
        <v>7952500101</v>
      </c>
      <c r="F86" s="57"/>
      <c r="G86" s="58">
        <f>G87</f>
        <v>473.5</v>
      </c>
    </row>
    <row r="87" spans="2:7" ht="25.5">
      <c r="B87" s="59" t="s">
        <v>130</v>
      </c>
      <c r="C87" s="59" t="s">
        <v>238</v>
      </c>
      <c r="D87" s="60" t="s">
        <v>101</v>
      </c>
      <c r="E87" s="60">
        <v>7952500101</v>
      </c>
      <c r="F87" s="61">
        <v>200</v>
      </c>
      <c r="G87" s="62">
        <f>G88</f>
        <v>473.5</v>
      </c>
    </row>
    <row r="88" spans="2:7" ht="25.5">
      <c r="B88" s="59" t="s">
        <v>192</v>
      </c>
      <c r="C88" s="59" t="s">
        <v>226</v>
      </c>
      <c r="D88" s="60" t="s">
        <v>101</v>
      </c>
      <c r="E88" s="60">
        <v>7952500101</v>
      </c>
      <c r="F88" s="61">
        <v>240</v>
      </c>
      <c r="G88" s="62">
        <v>473.5</v>
      </c>
    </row>
    <row r="89" spans="2:7" ht="25.5">
      <c r="B89" s="53" t="s">
        <v>273</v>
      </c>
      <c r="C89" s="53" t="s">
        <v>274</v>
      </c>
      <c r="D89" s="56" t="s">
        <v>177</v>
      </c>
      <c r="E89" s="63"/>
      <c r="F89" s="57"/>
      <c r="G89" s="58">
        <f>G90</f>
        <v>50</v>
      </c>
    </row>
    <row r="90" spans="2:7" ht="35.25" customHeight="1">
      <c r="B90" s="53" t="s">
        <v>106</v>
      </c>
      <c r="C90" s="53" t="s">
        <v>455</v>
      </c>
      <c r="D90" s="56" t="s">
        <v>177</v>
      </c>
      <c r="E90" s="56">
        <v>7952100121</v>
      </c>
      <c r="F90" s="57"/>
      <c r="G90" s="58">
        <f>G91</f>
        <v>50</v>
      </c>
    </row>
    <row r="91" spans="2:7" ht="25.5">
      <c r="B91" s="59" t="s">
        <v>107</v>
      </c>
      <c r="C91" s="59" t="s">
        <v>238</v>
      </c>
      <c r="D91" s="60" t="s">
        <v>177</v>
      </c>
      <c r="E91" s="60">
        <v>7952100121</v>
      </c>
      <c r="F91" s="61">
        <v>200</v>
      </c>
      <c r="G91" s="62">
        <f>G92</f>
        <v>50</v>
      </c>
    </row>
    <row r="92" spans="2:7" ht="25.5">
      <c r="B92" s="59" t="s">
        <v>275</v>
      </c>
      <c r="C92" s="59" t="s">
        <v>226</v>
      </c>
      <c r="D92" s="60" t="s">
        <v>177</v>
      </c>
      <c r="E92" s="60">
        <v>7952100121</v>
      </c>
      <c r="F92" s="61">
        <v>240</v>
      </c>
      <c r="G92" s="62">
        <v>50</v>
      </c>
    </row>
    <row r="93" spans="2:7" ht="12.75">
      <c r="B93" s="53" t="s">
        <v>8</v>
      </c>
      <c r="C93" s="53" t="s">
        <v>56</v>
      </c>
      <c r="D93" s="56" t="s">
        <v>26</v>
      </c>
      <c r="E93" s="63"/>
      <c r="F93" s="57"/>
      <c r="G93" s="58">
        <f>G94</f>
        <v>39595.8</v>
      </c>
    </row>
    <row r="94" spans="2:7" ht="12.75">
      <c r="B94" s="53" t="s">
        <v>9</v>
      </c>
      <c r="C94" s="53" t="s">
        <v>276</v>
      </c>
      <c r="D94" s="56" t="s">
        <v>51</v>
      </c>
      <c r="E94" s="63"/>
      <c r="F94" s="57"/>
      <c r="G94" s="74">
        <f>G95+G98+G101+G106+G109+G112+G115+G118+G121</f>
        <v>39595.8</v>
      </c>
    </row>
    <row r="95" spans="2:7" ht="63.75">
      <c r="B95" s="54" t="s">
        <v>52</v>
      </c>
      <c r="C95" s="53" t="s">
        <v>456</v>
      </c>
      <c r="D95" s="56" t="s">
        <v>51</v>
      </c>
      <c r="E95" s="56">
        <v>7950100131</v>
      </c>
      <c r="F95" s="57"/>
      <c r="G95" s="58">
        <f>G96</f>
        <v>2821.4</v>
      </c>
    </row>
    <row r="96" spans="2:7" ht="25.5">
      <c r="B96" s="59" t="s">
        <v>142</v>
      </c>
      <c r="C96" s="59" t="s">
        <v>238</v>
      </c>
      <c r="D96" s="60" t="s">
        <v>51</v>
      </c>
      <c r="E96" s="60">
        <v>7950100131</v>
      </c>
      <c r="F96" s="61">
        <v>200</v>
      </c>
      <c r="G96" s="62">
        <f>G97</f>
        <v>2821.4</v>
      </c>
    </row>
    <row r="97" spans="2:7" ht="25.5">
      <c r="B97" s="59" t="s">
        <v>143</v>
      </c>
      <c r="C97" s="59" t="s">
        <v>226</v>
      </c>
      <c r="D97" s="60" t="s">
        <v>51</v>
      </c>
      <c r="E97" s="60">
        <v>7950100131</v>
      </c>
      <c r="F97" s="61">
        <v>240</v>
      </c>
      <c r="G97" s="62">
        <v>2821.4</v>
      </c>
    </row>
    <row r="98" spans="2:7" ht="75" customHeight="1">
      <c r="B98" s="54" t="s">
        <v>94</v>
      </c>
      <c r="C98" s="53" t="s">
        <v>457</v>
      </c>
      <c r="D98" s="56" t="s">
        <v>51</v>
      </c>
      <c r="E98" s="56">
        <v>7950200134</v>
      </c>
      <c r="F98" s="57"/>
      <c r="G98" s="58">
        <f>G99</f>
        <v>400</v>
      </c>
    </row>
    <row r="99" spans="2:7" ht="25.5">
      <c r="B99" s="59" t="s">
        <v>97</v>
      </c>
      <c r="C99" s="59" t="s">
        <v>238</v>
      </c>
      <c r="D99" s="60" t="s">
        <v>51</v>
      </c>
      <c r="E99" s="60">
        <v>7950200134</v>
      </c>
      <c r="F99" s="61">
        <v>200</v>
      </c>
      <c r="G99" s="62">
        <f>G100</f>
        <v>400</v>
      </c>
    </row>
    <row r="100" spans="2:7" ht="25.5">
      <c r="B100" s="59" t="s">
        <v>477</v>
      </c>
      <c r="C100" s="59" t="s">
        <v>226</v>
      </c>
      <c r="D100" s="60" t="s">
        <v>51</v>
      </c>
      <c r="E100" s="60">
        <v>7950200134</v>
      </c>
      <c r="F100" s="61">
        <v>240</v>
      </c>
      <c r="G100" s="62">
        <v>400</v>
      </c>
    </row>
    <row r="101" spans="2:7" ht="51">
      <c r="B101" s="54" t="s">
        <v>189</v>
      </c>
      <c r="C101" s="53" t="s">
        <v>458</v>
      </c>
      <c r="D101" s="56" t="s">
        <v>51</v>
      </c>
      <c r="E101" s="56">
        <v>7950300151</v>
      </c>
      <c r="F101" s="57"/>
      <c r="G101" s="58">
        <f>G102+G104</f>
        <v>2109.4</v>
      </c>
    </row>
    <row r="102" spans="2:7" ht="25.5">
      <c r="B102" s="59" t="s">
        <v>277</v>
      </c>
      <c r="C102" s="59" t="s">
        <v>238</v>
      </c>
      <c r="D102" s="60" t="s">
        <v>51</v>
      </c>
      <c r="E102" s="60">
        <v>7950300151</v>
      </c>
      <c r="F102" s="61">
        <v>200</v>
      </c>
      <c r="G102" s="62">
        <f>G103</f>
        <v>1609.4</v>
      </c>
    </row>
    <row r="103" spans="2:7" ht="25.5">
      <c r="B103" s="59" t="s">
        <v>278</v>
      </c>
      <c r="C103" s="59" t="s">
        <v>226</v>
      </c>
      <c r="D103" s="60" t="s">
        <v>51</v>
      </c>
      <c r="E103" s="60">
        <v>7950300151</v>
      </c>
      <c r="F103" s="61">
        <v>240</v>
      </c>
      <c r="G103" s="62">
        <v>1609.4</v>
      </c>
    </row>
    <row r="104" spans="2:7" ht="12.75">
      <c r="B104" s="59" t="s">
        <v>478</v>
      </c>
      <c r="C104" s="59" t="s">
        <v>111</v>
      </c>
      <c r="D104" s="60" t="s">
        <v>51</v>
      </c>
      <c r="E104" s="60">
        <v>7950300151</v>
      </c>
      <c r="F104" s="61">
        <v>800</v>
      </c>
      <c r="G104" s="62">
        <f>G105</f>
        <v>500</v>
      </c>
    </row>
    <row r="105" spans="2:7" ht="12.75">
      <c r="B105" s="59" t="s">
        <v>479</v>
      </c>
      <c r="C105" s="59" t="s">
        <v>228</v>
      </c>
      <c r="D105" s="60" t="s">
        <v>51</v>
      </c>
      <c r="E105" s="60">
        <v>7950300151</v>
      </c>
      <c r="F105" s="61">
        <v>850</v>
      </c>
      <c r="G105" s="62">
        <v>500</v>
      </c>
    </row>
    <row r="106" spans="2:7" ht="51">
      <c r="B106" s="54" t="s">
        <v>190</v>
      </c>
      <c r="C106" s="53" t="s">
        <v>459</v>
      </c>
      <c r="D106" s="56" t="s">
        <v>51</v>
      </c>
      <c r="E106" s="56">
        <v>7950400141</v>
      </c>
      <c r="F106" s="57"/>
      <c r="G106" s="58">
        <f>G107</f>
        <v>4600</v>
      </c>
    </row>
    <row r="107" spans="2:7" ht="25.5">
      <c r="B107" s="59" t="s">
        <v>279</v>
      </c>
      <c r="C107" s="59" t="s">
        <v>238</v>
      </c>
      <c r="D107" s="60" t="s">
        <v>51</v>
      </c>
      <c r="E107" s="60">
        <v>7950400141</v>
      </c>
      <c r="F107" s="61">
        <v>200</v>
      </c>
      <c r="G107" s="62">
        <f>G108</f>
        <v>4600</v>
      </c>
    </row>
    <row r="108" spans="2:7" ht="25.5">
      <c r="B108" s="59" t="s">
        <v>280</v>
      </c>
      <c r="C108" s="59" t="s">
        <v>226</v>
      </c>
      <c r="D108" s="60" t="s">
        <v>51</v>
      </c>
      <c r="E108" s="60">
        <v>7950400141</v>
      </c>
      <c r="F108" s="61">
        <v>240</v>
      </c>
      <c r="G108" s="62">
        <v>4600</v>
      </c>
    </row>
    <row r="109" spans="2:7" ht="51">
      <c r="B109" s="54" t="s">
        <v>191</v>
      </c>
      <c r="C109" s="53" t="s">
        <v>460</v>
      </c>
      <c r="D109" s="56" t="s">
        <v>51</v>
      </c>
      <c r="E109" s="56">
        <v>7950500161</v>
      </c>
      <c r="F109" s="57"/>
      <c r="G109" s="58">
        <f>G110</f>
        <v>1300</v>
      </c>
    </row>
    <row r="110" spans="2:7" ht="25.5">
      <c r="B110" s="59" t="s">
        <v>281</v>
      </c>
      <c r="C110" s="59" t="s">
        <v>238</v>
      </c>
      <c r="D110" s="60" t="s">
        <v>51</v>
      </c>
      <c r="E110" s="60">
        <v>7950500161</v>
      </c>
      <c r="F110" s="61">
        <v>200</v>
      </c>
      <c r="G110" s="62">
        <f>G111</f>
        <v>1300</v>
      </c>
    </row>
    <row r="111" spans="2:7" ht="25.5">
      <c r="B111" s="59" t="s">
        <v>282</v>
      </c>
      <c r="C111" s="59" t="s">
        <v>226</v>
      </c>
      <c r="D111" s="60" t="s">
        <v>51</v>
      </c>
      <c r="E111" s="60">
        <v>7950500161</v>
      </c>
      <c r="F111" s="61">
        <v>240</v>
      </c>
      <c r="G111" s="62">
        <v>1300</v>
      </c>
    </row>
    <row r="112" spans="2:7" ht="51">
      <c r="B112" s="54" t="s">
        <v>283</v>
      </c>
      <c r="C112" s="53" t="s">
        <v>461</v>
      </c>
      <c r="D112" s="56" t="s">
        <v>51</v>
      </c>
      <c r="E112" s="56">
        <v>7950600162</v>
      </c>
      <c r="F112" s="57"/>
      <c r="G112" s="58">
        <f>G113</f>
        <v>300</v>
      </c>
    </row>
    <row r="113" spans="2:7" ht="25.5">
      <c r="B113" s="59" t="s">
        <v>284</v>
      </c>
      <c r="C113" s="59" t="s">
        <v>238</v>
      </c>
      <c r="D113" s="60" t="s">
        <v>51</v>
      </c>
      <c r="E113" s="60">
        <v>7950600162</v>
      </c>
      <c r="F113" s="61">
        <v>200</v>
      </c>
      <c r="G113" s="62">
        <f>G114</f>
        <v>300</v>
      </c>
    </row>
    <row r="114" spans="2:7" ht="25.5">
      <c r="B114" s="59" t="s">
        <v>285</v>
      </c>
      <c r="C114" s="59" t="s">
        <v>226</v>
      </c>
      <c r="D114" s="60" t="s">
        <v>51</v>
      </c>
      <c r="E114" s="60">
        <v>7950600162</v>
      </c>
      <c r="F114" s="61">
        <v>240</v>
      </c>
      <c r="G114" s="62">
        <v>300</v>
      </c>
    </row>
    <row r="115" spans="2:7" ht="63.75">
      <c r="B115" s="54" t="s">
        <v>286</v>
      </c>
      <c r="C115" s="53" t="s">
        <v>292</v>
      </c>
      <c r="D115" s="56" t="s">
        <v>51</v>
      </c>
      <c r="E115" s="56">
        <v>7951500132</v>
      </c>
      <c r="F115" s="57"/>
      <c r="G115" s="58">
        <f>G116</f>
        <v>19348</v>
      </c>
    </row>
    <row r="116" spans="2:7" ht="25.5">
      <c r="B116" s="59" t="s">
        <v>287</v>
      </c>
      <c r="C116" s="59" t="s">
        <v>238</v>
      </c>
      <c r="D116" s="60" t="s">
        <v>51</v>
      </c>
      <c r="E116" s="60">
        <v>7951500132</v>
      </c>
      <c r="F116" s="61">
        <v>200</v>
      </c>
      <c r="G116" s="62">
        <f>G117</f>
        <v>19348</v>
      </c>
    </row>
    <row r="117" spans="2:7" ht="25.5">
      <c r="B117" s="59" t="s">
        <v>288</v>
      </c>
      <c r="C117" s="59" t="s">
        <v>226</v>
      </c>
      <c r="D117" s="60" t="s">
        <v>51</v>
      </c>
      <c r="E117" s="60">
        <v>7950600132</v>
      </c>
      <c r="F117" s="61">
        <v>240</v>
      </c>
      <c r="G117" s="62">
        <v>19348</v>
      </c>
    </row>
    <row r="118" spans="2:7" ht="78" customHeight="1">
      <c r="B118" s="54" t="s">
        <v>289</v>
      </c>
      <c r="C118" s="53" t="s">
        <v>462</v>
      </c>
      <c r="D118" s="56" t="s">
        <v>51</v>
      </c>
      <c r="E118" s="56">
        <v>7952700084</v>
      </c>
      <c r="F118" s="57"/>
      <c r="G118" s="58">
        <f>G119</f>
        <v>70</v>
      </c>
    </row>
    <row r="119" spans="2:7" ht="25.5">
      <c r="B119" s="59" t="s">
        <v>290</v>
      </c>
      <c r="C119" s="59" t="s">
        <v>238</v>
      </c>
      <c r="D119" s="60" t="s">
        <v>51</v>
      </c>
      <c r="E119" s="60">
        <v>7952700084</v>
      </c>
      <c r="F119" s="61">
        <v>200</v>
      </c>
      <c r="G119" s="62">
        <f>G120</f>
        <v>70</v>
      </c>
    </row>
    <row r="120" spans="2:7" ht="25.5">
      <c r="B120" s="59" t="s">
        <v>480</v>
      </c>
      <c r="C120" s="59" t="s">
        <v>270</v>
      </c>
      <c r="D120" s="60" t="s">
        <v>51</v>
      </c>
      <c r="E120" s="60">
        <v>7952700084</v>
      </c>
      <c r="F120" s="61">
        <v>240</v>
      </c>
      <c r="G120" s="62">
        <v>70</v>
      </c>
    </row>
    <row r="121" spans="2:7" ht="78" customHeight="1">
      <c r="B121" s="54" t="s">
        <v>291</v>
      </c>
      <c r="C121" s="54" t="s">
        <v>474</v>
      </c>
      <c r="D121" s="56" t="s">
        <v>51</v>
      </c>
      <c r="E121" s="56" t="s">
        <v>475</v>
      </c>
      <c r="F121" s="57"/>
      <c r="G121" s="58">
        <f>G122</f>
        <v>8647</v>
      </c>
    </row>
    <row r="122" spans="2:7" ht="12.75">
      <c r="B122" s="59" t="s">
        <v>293</v>
      </c>
      <c r="C122" s="81" t="s">
        <v>111</v>
      </c>
      <c r="D122" s="60" t="s">
        <v>51</v>
      </c>
      <c r="E122" s="60" t="s">
        <v>475</v>
      </c>
      <c r="F122" s="61">
        <v>800</v>
      </c>
      <c r="G122" s="62">
        <f>G123</f>
        <v>8647</v>
      </c>
    </row>
    <row r="123" spans="2:7" ht="12.75">
      <c r="B123" s="59" t="s">
        <v>481</v>
      </c>
      <c r="C123" s="59" t="s">
        <v>476</v>
      </c>
      <c r="D123" s="60" t="s">
        <v>51</v>
      </c>
      <c r="E123" s="60" t="s">
        <v>475</v>
      </c>
      <c r="F123" s="61">
        <v>830</v>
      </c>
      <c r="G123" s="62">
        <v>8647</v>
      </c>
    </row>
    <row r="124" spans="2:9" ht="12.75">
      <c r="B124" s="53" t="s">
        <v>18</v>
      </c>
      <c r="C124" s="53" t="s">
        <v>55</v>
      </c>
      <c r="D124" s="56" t="s">
        <v>29</v>
      </c>
      <c r="E124" s="63"/>
      <c r="F124" s="57"/>
      <c r="G124" s="74">
        <f>G125+G129+G136</f>
        <v>2320.3</v>
      </c>
      <c r="I124" s="21"/>
    </row>
    <row r="125" spans="2:7" ht="38.25">
      <c r="B125" s="53" t="s">
        <v>294</v>
      </c>
      <c r="C125" s="53" t="s">
        <v>295</v>
      </c>
      <c r="D125" s="56" t="s">
        <v>185</v>
      </c>
      <c r="E125" s="63"/>
      <c r="F125" s="57"/>
      <c r="G125" s="58">
        <f>G126</f>
        <v>270</v>
      </c>
    </row>
    <row r="126" spans="2:7" ht="51">
      <c r="B126" s="53" t="s">
        <v>150</v>
      </c>
      <c r="C126" s="53" t="s">
        <v>463</v>
      </c>
      <c r="D126" s="56" t="s">
        <v>185</v>
      </c>
      <c r="E126" s="56">
        <v>7951900181</v>
      </c>
      <c r="F126" s="57"/>
      <c r="G126" s="58">
        <f>G127</f>
        <v>270</v>
      </c>
    </row>
    <row r="127" spans="2:7" ht="25.5">
      <c r="B127" s="59" t="s">
        <v>151</v>
      </c>
      <c r="C127" s="59" t="s">
        <v>238</v>
      </c>
      <c r="D127" s="60" t="s">
        <v>185</v>
      </c>
      <c r="E127" s="60">
        <v>7951900181</v>
      </c>
      <c r="F127" s="61">
        <v>200</v>
      </c>
      <c r="G127" s="62">
        <f>G128</f>
        <v>270</v>
      </c>
    </row>
    <row r="128" spans="2:7" ht="25.5">
      <c r="B128" s="59" t="s">
        <v>296</v>
      </c>
      <c r="C128" s="59" t="s">
        <v>226</v>
      </c>
      <c r="D128" s="60" t="s">
        <v>185</v>
      </c>
      <c r="E128" s="60">
        <v>7951900181</v>
      </c>
      <c r="F128" s="61">
        <v>240</v>
      </c>
      <c r="G128" s="62">
        <v>270</v>
      </c>
    </row>
    <row r="129" spans="2:7" ht="12.75">
      <c r="B129" s="53" t="s">
        <v>157</v>
      </c>
      <c r="C129" s="53" t="s">
        <v>297</v>
      </c>
      <c r="D129" s="56" t="s">
        <v>364</v>
      </c>
      <c r="E129" s="63"/>
      <c r="F129" s="57"/>
      <c r="G129" s="58">
        <f>G130+G133</f>
        <v>1100</v>
      </c>
    </row>
    <row r="130" spans="2:7" ht="47.25" customHeight="1">
      <c r="B130" s="53" t="s">
        <v>298</v>
      </c>
      <c r="C130" s="53" t="s">
        <v>464</v>
      </c>
      <c r="D130" s="56" t="s">
        <v>364</v>
      </c>
      <c r="E130" s="56">
        <v>4310100191</v>
      </c>
      <c r="F130" s="57"/>
      <c r="G130" s="58">
        <f>G131</f>
        <v>500</v>
      </c>
    </row>
    <row r="131" spans="2:7" ht="25.5">
      <c r="B131" s="59" t="s">
        <v>299</v>
      </c>
      <c r="C131" s="59" t="s">
        <v>238</v>
      </c>
      <c r="D131" s="60" t="s">
        <v>364</v>
      </c>
      <c r="E131" s="60">
        <v>4310100191</v>
      </c>
      <c r="F131" s="61">
        <v>200</v>
      </c>
      <c r="G131" s="62">
        <f>G132</f>
        <v>500</v>
      </c>
    </row>
    <row r="132" spans="2:7" ht="25.5">
      <c r="B132" s="59" t="s">
        <v>300</v>
      </c>
      <c r="C132" s="59" t="s">
        <v>226</v>
      </c>
      <c r="D132" s="60" t="s">
        <v>364</v>
      </c>
      <c r="E132" s="60">
        <v>4310100191</v>
      </c>
      <c r="F132" s="61">
        <v>240</v>
      </c>
      <c r="G132" s="62">
        <v>500</v>
      </c>
    </row>
    <row r="133" spans="2:7" ht="63.75">
      <c r="B133" s="53" t="s">
        <v>301</v>
      </c>
      <c r="C133" s="53" t="s">
        <v>465</v>
      </c>
      <c r="D133" s="56" t="s">
        <v>364</v>
      </c>
      <c r="E133" s="56">
        <v>7951800561</v>
      </c>
      <c r="F133" s="57"/>
      <c r="G133" s="58">
        <f>G134</f>
        <v>600</v>
      </c>
    </row>
    <row r="134" spans="2:7" ht="25.5">
      <c r="B134" s="59" t="s">
        <v>302</v>
      </c>
      <c r="C134" s="59" t="s">
        <v>238</v>
      </c>
      <c r="D134" s="60" t="s">
        <v>364</v>
      </c>
      <c r="E134" s="60">
        <v>7951800561</v>
      </c>
      <c r="F134" s="61">
        <v>200</v>
      </c>
      <c r="G134" s="62">
        <f>G135</f>
        <v>600</v>
      </c>
    </row>
    <row r="135" spans="2:7" ht="25.5">
      <c r="B135" s="59" t="s">
        <v>303</v>
      </c>
      <c r="C135" s="59" t="s">
        <v>226</v>
      </c>
      <c r="D135" s="60" t="s">
        <v>364</v>
      </c>
      <c r="E135" s="60">
        <v>7951800561</v>
      </c>
      <c r="F135" s="61">
        <v>240</v>
      </c>
      <c r="G135" s="62">
        <v>600</v>
      </c>
    </row>
    <row r="136" spans="2:7" ht="12.75">
      <c r="B136" s="64" t="s">
        <v>304</v>
      </c>
      <c r="C136" s="53" t="s">
        <v>305</v>
      </c>
      <c r="D136" s="65" t="s">
        <v>87</v>
      </c>
      <c r="E136" s="80"/>
      <c r="F136" s="66"/>
      <c r="G136" s="76">
        <f>G137+G140+G143+G146+G149+G152+G155+G158</f>
        <v>950.3</v>
      </c>
    </row>
    <row r="137" spans="2:7" ht="38.25" customHeight="1">
      <c r="B137" s="53" t="s">
        <v>306</v>
      </c>
      <c r="C137" s="53" t="s">
        <v>446</v>
      </c>
      <c r="D137" s="56" t="s">
        <v>87</v>
      </c>
      <c r="E137" s="56">
        <v>7951000511</v>
      </c>
      <c r="F137" s="57"/>
      <c r="G137" s="58">
        <f>G138</f>
        <v>160</v>
      </c>
    </row>
    <row r="138" spans="2:7" ht="25.5">
      <c r="B138" s="59" t="s">
        <v>307</v>
      </c>
      <c r="C138" s="59" t="s">
        <v>238</v>
      </c>
      <c r="D138" s="60" t="s">
        <v>87</v>
      </c>
      <c r="E138" s="60">
        <v>7951000511</v>
      </c>
      <c r="F138" s="61">
        <v>200</v>
      </c>
      <c r="G138" s="62">
        <f>G139</f>
        <v>160</v>
      </c>
    </row>
    <row r="139" spans="2:7" ht="25.5">
      <c r="B139" s="59" t="s">
        <v>308</v>
      </c>
      <c r="C139" s="59" t="s">
        <v>226</v>
      </c>
      <c r="D139" s="60" t="s">
        <v>87</v>
      </c>
      <c r="E139" s="60">
        <v>7951000511</v>
      </c>
      <c r="F139" s="61">
        <v>240</v>
      </c>
      <c r="G139" s="62">
        <v>160</v>
      </c>
    </row>
    <row r="140" spans="2:7" ht="25.5">
      <c r="B140" s="53" t="s">
        <v>309</v>
      </c>
      <c r="C140" s="53" t="s">
        <v>447</v>
      </c>
      <c r="D140" s="56" t="s">
        <v>87</v>
      </c>
      <c r="E140" s="56">
        <v>7951100521</v>
      </c>
      <c r="F140" s="57"/>
      <c r="G140" s="58">
        <f>G141</f>
        <v>162</v>
      </c>
    </row>
    <row r="141" spans="2:7" ht="25.5">
      <c r="B141" s="59" t="s">
        <v>310</v>
      </c>
      <c r="C141" s="59" t="s">
        <v>238</v>
      </c>
      <c r="D141" s="60" t="s">
        <v>87</v>
      </c>
      <c r="E141" s="60">
        <v>7951100521</v>
      </c>
      <c r="F141" s="61">
        <v>200</v>
      </c>
      <c r="G141" s="62">
        <f>G142</f>
        <v>162</v>
      </c>
    </row>
    <row r="142" spans="2:7" ht="25.5">
      <c r="B142" s="59" t="s">
        <v>311</v>
      </c>
      <c r="C142" s="59" t="s">
        <v>226</v>
      </c>
      <c r="D142" s="60" t="s">
        <v>87</v>
      </c>
      <c r="E142" s="60">
        <v>7951100521</v>
      </c>
      <c r="F142" s="61">
        <v>240</v>
      </c>
      <c r="G142" s="62">
        <v>162</v>
      </c>
    </row>
    <row r="143" spans="2:7" ht="38.25">
      <c r="B143" s="53" t="s">
        <v>312</v>
      </c>
      <c r="C143" s="53" t="s">
        <v>448</v>
      </c>
      <c r="D143" s="56" t="s">
        <v>87</v>
      </c>
      <c r="E143" s="56">
        <v>7951200541</v>
      </c>
      <c r="F143" s="57"/>
      <c r="G143" s="58">
        <f>G144</f>
        <v>40</v>
      </c>
    </row>
    <row r="144" spans="2:7" ht="25.5">
      <c r="B144" s="59" t="s">
        <v>313</v>
      </c>
      <c r="C144" s="59" t="s">
        <v>238</v>
      </c>
      <c r="D144" s="60" t="s">
        <v>87</v>
      </c>
      <c r="E144" s="60">
        <v>7951200541</v>
      </c>
      <c r="F144" s="61">
        <v>200</v>
      </c>
      <c r="G144" s="62">
        <f>G145</f>
        <v>40</v>
      </c>
    </row>
    <row r="145" spans="2:7" ht="25.5">
      <c r="B145" s="59" t="s">
        <v>314</v>
      </c>
      <c r="C145" s="59" t="s">
        <v>226</v>
      </c>
      <c r="D145" s="60" t="s">
        <v>87</v>
      </c>
      <c r="E145" s="60">
        <v>7951200541</v>
      </c>
      <c r="F145" s="61">
        <v>240</v>
      </c>
      <c r="G145" s="62">
        <v>40</v>
      </c>
    </row>
    <row r="146" spans="2:7" ht="98.25" customHeight="1">
      <c r="B146" s="53" t="s">
        <v>315</v>
      </c>
      <c r="C146" s="53" t="s">
        <v>449</v>
      </c>
      <c r="D146" s="56" t="s">
        <v>87</v>
      </c>
      <c r="E146" s="56">
        <v>7951300531</v>
      </c>
      <c r="F146" s="57"/>
      <c r="G146" s="58">
        <f>G147</f>
        <v>130</v>
      </c>
    </row>
    <row r="147" spans="2:7" ht="25.5">
      <c r="B147" s="59" t="s">
        <v>316</v>
      </c>
      <c r="C147" s="59" t="s">
        <v>238</v>
      </c>
      <c r="D147" s="60" t="s">
        <v>87</v>
      </c>
      <c r="E147" s="60">
        <v>7951300531</v>
      </c>
      <c r="F147" s="61">
        <v>200</v>
      </c>
      <c r="G147" s="62">
        <f>G148</f>
        <v>130</v>
      </c>
    </row>
    <row r="148" spans="2:7" ht="25.5">
      <c r="B148" s="59" t="s">
        <v>317</v>
      </c>
      <c r="C148" s="59" t="s">
        <v>226</v>
      </c>
      <c r="D148" s="60" t="s">
        <v>87</v>
      </c>
      <c r="E148" s="60">
        <v>7951300531</v>
      </c>
      <c r="F148" s="61">
        <v>240</v>
      </c>
      <c r="G148" s="62">
        <v>130</v>
      </c>
    </row>
    <row r="149" spans="2:7" ht="42" customHeight="1">
      <c r="B149" s="53" t="s">
        <v>318</v>
      </c>
      <c r="C149" s="53" t="s">
        <v>450</v>
      </c>
      <c r="D149" s="56" t="s">
        <v>87</v>
      </c>
      <c r="E149" s="56">
        <v>7951400491</v>
      </c>
      <c r="F149" s="57"/>
      <c r="G149" s="58">
        <f>G150</f>
        <v>358.3</v>
      </c>
    </row>
    <row r="150" spans="2:7" ht="25.5">
      <c r="B150" s="59" t="s">
        <v>319</v>
      </c>
      <c r="C150" s="59" t="s">
        <v>238</v>
      </c>
      <c r="D150" s="60" t="s">
        <v>87</v>
      </c>
      <c r="E150" s="60">
        <v>7951400491</v>
      </c>
      <c r="F150" s="61">
        <v>200</v>
      </c>
      <c r="G150" s="62">
        <f>G151</f>
        <v>358.3</v>
      </c>
    </row>
    <row r="151" spans="2:7" ht="25.5">
      <c r="B151" s="59" t="s">
        <v>320</v>
      </c>
      <c r="C151" s="59" t="s">
        <v>226</v>
      </c>
      <c r="D151" s="60" t="s">
        <v>87</v>
      </c>
      <c r="E151" s="60">
        <v>7951400491</v>
      </c>
      <c r="F151" s="61">
        <v>240</v>
      </c>
      <c r="G151" s="62">
        <v>358.3</v>
      </c>
    </row>
    <row r="152" spans="2:7" ht="38.25">
      <c r="B152" s="53" t="s">
        <v>321</v>
      </c>
      <c r="C152" s="53" t="s">
        <v>466</v>
      </c>
      <c r="D152" s="56" t="s">
        <v>87</v>
      </c>
      <c r="E152" s="56">
        <v>7952000072</v>
      </c>
      <c r="F152" s="55"/>
      <c r="G152" s="58">
        <f>G153</f>
        <v>50</v>
      </c>
    </row>
    <row r="153" spans="2:7" ht="25.5">
      <c r="B153" s="59" t="s">
        <v>322</v>
      </c>
      <c r="C153" s="59" t="s">
        <v>238</v>
      </c>
      <c r="D153" s="60" t="s">
        <v>87</v>
      </c>
      <c r="E153" s="60">
        <v>7952000072</v>
      </c>
      <c r="F153" s="61">
        <v>200</v>
      </c>
      <c r="G153" s="62">
        <f>G154</f>
        <v>50</v>
      </c>
    </row>
    <row r="154" spans="2:7" ht="25.5">
      <c r="B154" s="59" t="s">
        <v>323</v>
      </c>
      <c r="C154" s="59" t="s">
        <v>226</v>
      </c>
      <c r="D154" s="60" t="s">
        <v>87</v>
      </c>
      <c r="E154" s="60">
        <v>7952000072</v>
      </c>
      <c r="F154" s="61">
        <v>240</v>
      </c>
      <c r="G154" s="62">
        <v>50</v>
      </c>
    </row>
    <row r="155" spans="2:7" ht="25.5">
      <c r="B155" s="53" t="s">
        <v>324</v>
      </c>
      <c r="C155" s="53" t="s">
        <v>451</v>
      </c>
      <c r="D155" s="56" t="s">
        <v>87</v>
      </c>
      <c r="E155" s="56">
        <v>7952200073</v>
      </c>
      <c r="F155" s="57"/>
      <c r="G155" s="58">
        <f>G156</f>
        <v>30</v>
      </c>
    </row>
    <row r="156" spans="2:7" ht="25.5">
      <c r="B156" s="59" t="s">
        <v>325</v>
      </c>
      <c r="C156" s="59" t="s">
        <v>238</v>
      </c>
      <c r="D156" s="60" t="s">
        <v>87</v>
      </c>
      <c r="E156" s="60">
        <v>7952200073</v>
      </c>
      <c r="F156" s="61">
        <v>200</v>
      </c>
      <c r="G156" s="62">
        <f>G157</f>
        <v>30</v>
      </c>
    </row>
    <row r="157" spans="2:7" ht="25.5">
      <c r="B157" s="59" t="s">
        <v>326</v>
      </c>
      <c r="C157" s="59" t="s">
        <v>226</v>
      </c>
      <c r="D157" s="60" t="s">
        <v>87</v>
      </c>
      <c r="E157" s="60">
        <v>7952200073</v>
      </c>
      <c r="F157" s="61">
        <v>240</v>
      </c>
      <c r="G157" s="62">
        <v>30</v>
      </c>
    </row>
    <row r="158" spans="2:7" ht="132" customHeight="1">
      <c r="B158" s="53" t="s">
        <v>327</v>
      </c>
      <c r="C158" s="53" t="s">
        <v>452</v>
      </c>
      <c r="D158" s="56" t="s">
        <v>87</v>
      </c>
      <c r="E158" s="56">
        <v>7952400522</v>
      </c>
      <c r="F158" s="57"/>
      <c r="G158" s="58">
        <f>G159</f>
        <v>20</v>
      </c>
    </row>
    <row r="159" spans="2:7" ht="25.5">
      <c r="B159" s="59" t="s">
        <v>328</v>
      </c>
      <c r="C159" s="59" t="s">
        <v>238</v>
      </c>
      <c r="D159" s="60" t="s">
        <v>87</v>
      </c>
      <c r="E159" s="60">
        <v>7952400522</v>
      </c>
      <c r="F159" s="61">
        <v>200</v>
      </c>
      <c r="G159" s="62">
        <f>G160</f>
        <v>20</v>
      </c>
    </row>
    <row r="160" spans="2:7" ht="25.5">
      <c r="B160" s="59" t="s">
        <v>329</v>
      </c>
      <c r="C160" s="59" t="s">
        <v>270</v>
      </c>
      <c r="D160" s="60" t="s">
        <v>87</v>
      </c>
      <c r="E160" s="60">
        <v>7952400522</v>
      </c>
      <c r="F160" s="61">
        <v>240</v>
      </c>
      <c r="G160" s="62">
        <v>20</v>
      </c>
    </row>
    <row r="161" spans="2:7" ht="12.75">
      <c r="B161" s="53" t="s">
        <v>19</v>
      </c>
      <c r="C161" s="53" t="s">
        <v>330</v>
      </c>
      <c r="D161" s="56" t="s">
        <v>30</v>
      </c>
      <c r="E161" s="63"/>
      <c r="F161" s="57"/>
      <c r="G161" s="58">
        <f>G162</f>
        <v>8100</v>
      </c>
    </row>
    <row r="162" spans="2:7" ht="12.75">
      <c r="B162" s="53" t="s">
        <v>184</v>
      </c>
      <c r="C162" s="53" t="s">
        <v>331</v>
      </c>
      <c r="D162" s="56" t="s">
        <v>31</v>
      </c>
      <c r="E162" s="63"/>
      <c r="F162" s="57"/>
      <c r="G162" s="74">
        <f>G163+G166+G169</f>
        <v>8100</v>
      </c>
    </row>
    <row r="163" spans="2:7" ht="51">
      <c r="B163" s="53" t="s">
        <v>332</v>
      </c>
      <c r="C163" s="53" t="s">
        <v>467</v>
      </c>
      <c r="D163" s="56" t="s">
        <v>31</v>
      </c>
      <c r="E163" s="56">
        <v>7951700201</v>
      </c>
      <c r="F163" s="57"/>
      <c r="G163" s="58">
        <f>G164</f>
        <v>5000</v>
      </c>
    </row>
    <row r="164" spans="2:7" ht="25.5">
      <c r="B164" s="59" t="s">
        <v>333</v>
      </c>
      <c r="C164" s="59" t="s">
        <v>238</v>
      </c>
      <c r="D164" s="60" t="s">
        <v>31</v>
      </c>
      <c r="E164" s="60">
        <v>7951700201</v>
      </c>
      <c r="F164" s="61">
        <v>200</v>
      </c>
      <c r="G164" s="62">
        <f>G165</f>
        <v>5000</v>
      </c>
    </row>
    <row r="165" spans="2:7" ht="25.5">
      <c r="B165" s="59" t="s">
        <v>334</v>
      </c>
      <c r="C165" s="59" t="s">
        <v>226</v>
      </c>
      <c r="D165" s="60" t="s">
        <v>31</v>
      </c>
      <c r="E165" s="60">
        <v>7951700201</v>
      </c>
      <c r="F165" s="61">
        <v>240</v>
      </c>
      <c r="G165" s="62">
        <v>5000</v>
      </c>
    </row>
    <row r="166" spans="2:7" ht="38.25">
      <c r="B166" s="53" t="s">
        <v>335</v>
      </c>
      <c r="C166" s="53" t="s">
        <v>468</v>
      </c>
      <c r="D166" s="56" t="s">
        <v>31</v>
      </c>
      <c r="E166" s="56">
        <v>7952600202</v>
      </c>
      <c r="F166" s="57"/>
      <c r="G166" s="58">
        <f>G167</f>
        <v>1500</v>
      </c>
    </row>
    <row r="167" spans="2:7" ht="25.5">
      <c r="B167" s="59" t="s">
        <v>336</v>
      </c>
      <c r="C167" s="59" t="s">
        <v>238</v>
      </c>
      <c r="D167" s="60" t="s">
        <v>31</v>
      </c>
      <c r="E167" s="60">
        <v>7952600202</v>
      </c>
      <c r="F167" s="61">
        <v>200</v>
      </c>
      <c r="G167" s="62">
        <f>G168</f>
        <v>1500</v>
      </c>
    </row>
    <row r="168" spans="2:7" ht="25.5">
      <c r="B168" s="59" t="s">
        <v>337</v>
      </c>
      <c r="C168" s="59" t="s">
        <v>226</v>
      </c>
      <c r="D168" s="60" t="s">
        <v>31</v>
      </c>
      <c r="E168" s="60">
        <v>7952600202</v>
      </c>
      <c r="F168" s="61">
        <v>240</v>
      </c>
      <c r="G168" s="62">
        <v>1500</v>
      </c>
    </row>
    <row r="169" spans="2:7" ht="72.75" customHeight="1">
      <c r="B169" s="53" t="s">
        <v>338</v>
      </c>
      <c r="C169" s="53" t="s">
        <v>469</v>
      </c>
      <c r="D169" s="56" t="s">
        <v>31</v>
      </c>
      <c r="E169" s="56">
        <v>7951800561</v>
      </c>
      <c r="F169" s="57"/>
      <c r="G169" s="58">
        <f>G170</f>
        <v>1600</v>
      </c>
    </row>
    <row r="170" spans="2:7" ht="25.5">
      <c r="B170" s="59" t="s">
        <v>339</v>
      </c>
      <c r="C170" s="59" t="s">
        <v>238</v>
      </c>
      <c r="D170" s="60" t="s">
        <v>31</v>
      </c>
      <c r="E170" s="60">
        <v>7951800561</v>
      </c>
      <c r="F170" s="61">
        <v>200</v>
      </c>
      <c r="G170" s="62">
        <f>G171</f>
        <v>1600</v>
      </c>
    </row>
    <row r="171" spans="2:7" ht="25.5">
      <c r="B171" s="59" t="s">
        <v>340</v>
      </c>
      <c r="C171" s="59" t="s">
        <v>226</v>
      </c>
      <c r="D171" s="60" t="s">
        <v>31</v>
      </c>
      <c r="E171" s="60">
        <v>7951800561</v>
      </c>
      <c r="F171" s="61">
        <v>240</v>
      </c>
      <c r="G171" s="62">
        <v>1600</v>
      </c>
    </row>
    <row r="172" spans="2:7" ht="12.75">
      <c r="B172" s="53" t="s">
        <v>53</v>
      </c>
      <c r="C172" s="53" t="s">
        <v>54</v>
      </c>
      <c r="D172" s="56">
        <v>1000</v>
      </c>
      <c r="E172" s="63"/>
      <c r="F172" s="57"/>
      <c r="G172" s="58">
        <f>G173+G177</f>
        <v>18411.1</v>
      </c>
    </row>
    <row r="173" spans="2:7" ht="12.75">
      <c r="B173" s="53" t="s">
        <v>86</v>
      </c>
      <c r="C173" s="53" t="s">
        <v>341</v>
      </c>
      <c r="D173" s="56">
        <v>1003</v>
      </c>
      <c r="E173" s="63"/>
      <c r="F173" s="57"/>
      <c r="G173" s="58">
        <f>G174</f>
        <v>1176.3</v>
      </c>
    </row>
    <row r="174" spans="2:7" ht="38.25">
      <c r="B174" s="53" t="s">
        <v>67</v>
      </c>
      <c r="C174" s="53" t="s">
        <v>342</v>
      </c>
      <c r="D174" s="56">
        <v>1003</v>
      </c>
      <c r="E174" s="56" t="s">
        <v>473</v>
      </c>
      <c r="F174" s="57"/>
      <c r="G174" s="58">
        <f>G175</f>
        <v>1176.3</v>
      </c>
    </row>
    <row r="175" spans="2:7" ht="12.75">
      <c r="B175" s="59" t="s">
        <v>144</v>
      </c>
      <c r="C175" s="59" t="s">
        <v>112</v>
      </c>
      <c r="D175" s="60">
        <v>1003</v>
      </c>
      <c r="E175" s="60" t="s">
        <v>473</v>
      </c>
      <c r="F175" s="61">
        <v>300</v>
      </c>
      <c r="G175" s="62">
        <f>G176</f>
        <v>1176.3</v>
      </c>
    </row>
    <row r="176" spans="2:7" ht="25.5">
      <c r="B176" s="59" t="s">
        <v>343</v>
      </c>
      <c r="C176" s="59" t="s">
        <v>344</v>
      </c>
      <c r="D176" s="60">
        <v>1003</v>
      </c>
      <c r="E176" s="60" t="s">
        <v>473</v>
      </c>
      <c r="F176" s="61">
        <v>310</v>
      </c>
      <c r="G176" s="62">
        <v>1176.3</v>
      </c>
    </row>
    <row r="177" spans="2:7" ht="12.75">
      <c r="B177" s="53" t="s">
        <v>345</v>
      </c>
      <c r="C177" s="53" t="s">
        <v>346</v>
      </c>
      <c r="D177" s="56">
        <v>1004</v>
      </c>
      <c r="E177" s="63"/>
      <c r="F177" s="57"/>
      <c r="G177" s="58">
        <f>G178+G181</f>
        <v>17234.8</v>
      </c>
    </row>
    <row r="178" spans="2:7" ht="51">
      <c r="B178" s="53" t="s">
        <v>347</v>
      </c>
      <c r="C178" s="59" t="s">
        <v>348</v>
      </c>
      <c r="D178" s="56">
        <v>1004</v>
      </c>
      <c r="E178" s="56" t="s">
        <v>349</v>
      </c>
      <c r="F178" s="57"/>
      <c r="G178" s="58">
        <f>G179</f>
        <v>11895.6</v>
      </c>
    </row>
    <row r="179" spans="2:7" ht="12.75">
      <c r="B179" s="59" t="s">
        <v>350</v>
      </c>
      <c r="C179" s="59" t="s">
        <v>112</v>
      </c>
      <c r="D179" s="60">
        <v>1004</v>
      </c>
      <c r="E179" s="60" t="s">
        <v>349</v>
      </c>
      <c r="F179" s="61">
        <v>300</v>
      </c>
      <c r="G179" s="62">
        <f>G180</f>
        <v>11895.6</v>
      </c>
    </row>
    <row r="180" spans="2:7" ht="25.5">
      <c r="B180" s="59" t="s">
        <v>351</v>
      </c>
      <c r="C180" s="59" t="s">
        <v>344</v>
      </c>
      <c r="D180" s="60">
        <v>1004</v>
      </c>
      <c r="E180" s="60" t="s">
        <v>349</v>
      </c>
      <c r="F180" s="61">
        <v>310</v>
      </c>
      <c r="G180" s="62">
        <v>11895.6</v>
      </c>
    </row>
    <row r="181" spans="2:7" ht="51">
      <c r="B181" s="53" t="s">
        <v>352</v>
      </c>
      <c r="C181" s="53" t="s">
        <v>172</v>
      </c>
      <c r="D181" s="56">
        <v>1004</v>
      </c>
      <c r="E181" s="56" t="s">
        <v>353</v>
      </c>
      <c r="F181" s="57"/>
      <c r="G181" s="58">
        <f>G182</f>
        <v>5339.2</v>
      </c>
    </row>
    <row r="182" spans="2:7" ht="12.75">
      <c r="B182" s="59" t="s">
        <v>354</v>
      </c>
      <c r="C182" s="59" t="s">
        <v>112</v>
      </c>
      <c r="D182" s="60">
        <v>1004</v>
      </c>
      <c r="E182" s="60" t="s">
        <v>353</v>
      </c>
      <c r="F182" s="61">
        <v>300</v>
      </c>
      <c r="G182" s="62">
        <f>G183</f>
        <v>5339.2</v>
      </c>
    </row>
    <row r="183" spans="2:7" ht="25.5">
      <c r="B183" s="59" t="s">
        <v>355</v>
      </c>
      <c r="C183" s="59" t="s">
        <v>227</v>
      </c>
      <c r="D183" s="60">
        <v>1004</v>
      </c>
      <c r="E183" s="60" t="s">
        <v>353</v>
      </c>
      <c r="F183" s="61">
        <v>320</v>
      </c>
      <c r="G183" s="62">
        <v>5339.2</v>
      </c>
    </row>
    <row r="184" spans="2:7" ht="12.75">
      <c r="B184" s="53" t="s">
        <v>102</v>
      </c>
      <c r="C184" s="53" t="s">
        <v>356</v>
      </c>
      <c r="D184" s="56">
        <v>1100</v>
      </c>
      <c r="E184" s="63"/>
      <c r="F184" s="57"/>
      <c r="G184" s="58">
        <f>G185</f>
        <v>700</v>
      </c>
    </row>
    <row r="185" spans="2:7" ht="12.75">
      <c r="B185" s="53" t="s">
        <v>74</v>
      </c>
      <c r="C185" s="53" t="s">
        <v>357</v>
      </c>
      <c r="D185" s="56">
        <v>1101</v>
      </c>
      <c r="E185" s="63"/>
      <c r="F185" s="57"/>
      <c r="G185" s="58">
        <f>G186</f>
        <v>700</v>
      </c>
    </row>
    <row r="186" spans="2:7" ht="63.75" customHeight="1">
      <c r="B186" s="53" t="s">
        <v>75</v>
      </c>
      <c r="C186" s="53" t="s">
        <v>470</v>
      </c>
      <c r="D186" s="56">
        <v>1101</v>
      </c>
      <c r="E186" s="56">
        <v>7951600241</v>
      </c>
      <c r="F186" s="57"/>
      <c r="G186" s="58">
        <f>G187</f>
        <v>700</v>
      </c>
    </row>
    <row r="187" spans="2:7" ht="25.5">
      <c r="B187" s="59" t="s">
        <v>76</v>
      </c>
      <c r="C187" s="59" t="s">
        <v>238</v>
      </c>
      <c r="D187" s="60">
        <v>1101</v>
      </c>
      <c r="E187" s="60">
        <v>7951600241</v>
      </c>
      <c r="F187" s="61">
        <v>200</v>
      </c>
      <c r="G187" s="62">
        <f>G188</f>
        <v>700</v>
      </c>
    </row>
    <row r="188" spans="2:7" ht="25.5">
      <c r="B188" s="59" t="s">
        <v>358</v>
      </c>
      <c r="C188" s="59" t="s">
        <v>226</v>
      </c>
      <c r="D188" s="60">
        <v>1101</v>
      </c>
      <c r="E188" s="60">
        <v>7951600241</v>
      </c>
      <c r="F188" s="61">
        <v>240</v>
      </c>
      <c r="G188" s="62">
        <v>700</v>
      </c>
    </row>
    <row r="189" spans="2:7" ht="12.75">
      <c r="B189" s="53" t="s">
        <v>133</v>
      </c>
      <c r="C189" s="53" t="s">
        <v>72</v>
      </c>
      <c r="D189" s="56">
        <v>1200</v>
      </c>
      <c r="E189" s="63"/>
      <c r="F189" s="57"/>
      <c r="G189" s="58">
        <f>G190</f>
        <v>2500</v>
      </c>
    </row>
    <row r="190" spans="2:7" ht="12.75">
      <c r="B190" s="53" t="s">
        <v>145</v>
      </c>
      <c r="C190" s="53" t="s">
        <v>359</v>
      </c>
      <c r="D190" s="56">
        <v>1202</v>
      </c>
      <c r="E190" s="63"/>
      <c r="F190" s="57"/>
      <c r="G190" s="58">
        <f>G191</f>
        <v>2500</v>
      </c>
    </row>
    <row r="191" spans="2:7" ht="25.5">
      <c r="B191" s="53" t="s">
        <v>146</v>
      </c>
      <c r="C191" s="53" t="s">
        <v>471</v>
      </c>
      <c r="D191" s="56">
        <v>1202</v>
      </c>
      <c r="E191" s="56">
        <v>7952300251</v>
      </c>
      <c r="F191" s="57"/>
      <c r="G191" s="58">
        <f>G192</f>
        <v>2500</v>
      </c>
    </row>
    <row r="192" spans="2:7" ht="25.5">
      <c r="B192" s="59" t="s">
        <v>147</v>
      </c>
      <c r="C192" s="59" t="s">
        <v>238</v>
      </c>
      <c r="D192" s="60">
        <v>1202</v>
      </c>
      <c r="E192" s="60">
        <v>7952300251</v>
      </c>
      <c r="F192" s="61">
        <v>200</v>
      </c>
      <c r="G192" s="62">
        <f>G193</f>
        <v>2500</v>
      </c>
    </row>
    <row r="193" spans="2:7" ht="25.5">
      <c r="B193" s="59" t="s">
        <v>360</v>
      </c>
      <c r="C193" s="59" t="s">
        <v>226</v>
      </c>
      <c r="D193" s="60">
        <v>1202</v>
      </c>
      <c r="E193" s="60">
        <v>7952300251</v>
      </c>
      <c r="F193" s="61">
        <v>240</v>
      </c>
      <c r="G193" s="62">
        <v>2500</v>
      </c>
    </row>
    <row r="194" spans="2:7" ht="12.75">
      <c r="B194" s="59"/>
      <c r="C194" s="53" t="s">
        <v>361</v>
      </c>
      <c r="D194" s="57"/>
      <c r="E194" s="57"/>
      <c r="F194" s="57"/>
      <c r="G194" s="58">
        <f>G8+G79+G84+G93+G124+G161+G172+G184+G189</f>
        <v>99183.4</v>
      </c>
    </row>
  </sheetData>
  <sheetProtection/>
  <mergeCells count="5">
    <mergeCell ref="A1:G1"/>
    <mergeCell ref="A2:G2"/>
    <mergeCell ref="A3:G3"/>
    <mergeCell ref="B4:G5"/>
    <mergeCell ref="F6:G6"/>
  </mergeCells>
  <printOptions/>
  <pageMargins left="0.31496062992125984" right="0.31496062992125984" top="0.7480314960629921" bottom="0.7480314960629921" header="0.31496062992125984" footer="0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105" zoomScaleSheetLayoutView="105" zoomScalePageLayoutView="0" workbookViewId="0" topLeftCell="A1">
      <selection activeCell="H11" sqref="H11"/>
    </sheetView>
  </sheetViews>
  <sheetFormatPr defaultColWidth="9.00390625" defaultRowHeight="12.75"/>
  <cols>
    <col min="1" max="1" width="29.00390625" style="0" customWidth="1"/>
    <col min="2" max="2" width="48.00390625" style="0" customWidth="1"/>
    <col min="3" max="3" width="24.125" style="0" customWidth="1"/>
    <col min="4" max="4" width="10.75390625" style="0" hidden="1" customWidth="1"/>
    <col min="5" max="6" width="9.125" style="0" hidden="1" customWidth="1"/>
  </cols>
  <sheetData>
    <row r="1" spans="1:5" ht="15.75">
      <c r="A1" s="85" t="s">
        <v>408</v>
      </c>
      <c r="B1" s="85"/>
      <c r="C1" s="85"/>
      <c r="D1" s="85"/>
      <c r="E1" s="85"/>
    </row>
    <row r="2" spans="1:5" ht="15.75">
      <c r="A2" s="85" t="s">
        <v>197</v>
      </c>
      <c r="B2" s="85"/>
      <c r="C2" s="85"/>
      <c r="D2" s="85"/>
      <c r="E2" s="85"/>
    </row>
    <row r="3" spans="1:5" ht="15.75">
      <c r="A3" s="84" t="s">
        <v>482</v>
      </c>
      <c r="B3" s="84"/>
      <c r="C3" s="84"/>
      <c r="D3" s="84"/>
      <c r="E3" s="84"/>
    </row>
    <row r="4" spans="1:5" ht="12.75">
      <c r="A4" s="98"/>
      <c r="B4" s="98"/>
      <c r="C4" s="98"/>
      <c r="D4" s="98"/>
      <c r="E4" s="98"/>
    </row>
    <row r="5" spans="1:5" ht="12.75">
      <c r="A5" s="98"/>
      <c r="B5" s="98"/>
      <c r="C5" s="98"/>
      <c r="D5" s="98"/>
      <c r="E5" s="98"/>
    </row>
    <row r="6" spans="1:3" ht="12.75">
      <c r="A6" s="25"/>
      <c r="B6" s="8"/>
      <c r="C6" s="22"/>
    </row>
    <row r="7" spans="1:3" ht="59.25" customHeight="1">
      <c r="A7" s="95" t="s">
        <v>407</v>
      </c>
      <c r="B7" s="95"/>
      <c r="C7" s="95"/>
    </row>
    <row r="8" spans="1:3" ht="15.75">
      <c r="A8" s="26"/>
      <c r="B8" s="27"/>
      <c r="C8" s="25"/>
    </row>
    <row r="9" spans="1:6" ht="12" customHeight="1">
      <c r="A9" s="96" t="s">
        <v>129</v>
      </c>
      <c r="B9" s="96" t="s">
        <v>20</v>
      </c>
      <c r="C9" s="97" t="s">
        <v>158</v>
      </c>
      <c r="D9" s="1" t="s">
        <v>21</v>
      </c>
      <c r="E9" s="1" t="s">
        <v>22</v>
      </c>
      <c r="F9" s="1" t="s">
        <v>23</v>
      </c>
    </row>
    <row r="10" spans="1:6" ht="12.75">
      <c r="A10" s="96"/>
      <c r="B10" s="96"/>
      <c r="C10" s="97"/>
      <c r="D10" s="5">
        <v>5592</v>
      </c>
      <c r="E10" s="2" t="e">
        <f>D10+#REF!</f>
        <v>#REF!</v>
      </c>
      <c r="F10" s="2" t="e">
        <f>E10+#REF!</f>
        <v>#REF!</v>
      </c>
    </row>
    <row r="11" spans="1:6" ht="25.5">
      <c r="A11" s="28" t="s">
        <v>78</v>
      </c>
      <c r="B11" s="9" t="s">
        <v>59</v>
      </c>
      <c r="C11" s="29">
        <f>C16-C12</f>
        <v>1400.699999999997</v>
      </c>
      <c r="D11" s="2" t="e">
        <f>-#REF!</f>
        <v>#REF!</v>
      </c>
      <c r="E11" s="2" t="e">
        <f>-#REF!</f>
        <v>#REF!</v>
      </c>
      <c r="F11" s="2" t="e">
        <f>-#REF!</f>
        <v>#REF!</v>
      </c>
    </row>
    <row r="12" spans="1:6" ht="12.75">
      <c r="A12" s="30" t="s">
        <v>79</v>
      </c>
      <c r="B12" s="31" t="s">
        <v>44</v>
      </c>
      <c r="C12" s="32">
        <f>C13</f>
        <v>97782.7</v>
      </c>
      <c r="D12" s="2" t="e">
        <f>-#REF!</f>
        <v>#REF!</v>
      </c>
      <c r="E12" s="2" t="e">
        <f>-#REF!</f>
        <v>#REF!</v>
      </c>
      <c r="F12" s="2" t="e">
        <f>-#REF!</f>
        <v>#REF!</v>
      </c>
    </row>
    <row r="13" spans="1:6" ht="12.75">
      <c r="A13" s="30" t="s">
        <v>80</v>
      </c>
      <c r="B13" s="31" t="s">
        <v>45</v>
      </c>
      <c r="C13" s="32">
        <f>C14</f>
        <v>97782.7</v>
      </c>
      <c r="D13" s="2" t="e">
        <f>-#REF!</f>
        <v>#REF!</v>
      </c>
      <c r="E13" s="2" t="e">
        <f>-#REF!</f>
        <v>#REF!</v>
      </c>
      <c r="F13" s="2" t="e">
        <f>-#REF!</f>
        <v>#REF!</v>
      </c>
    </row>
    <row r="14" spans="1:6" ht="12.75">
      <c r="A14" s="30" t="s">
        <v>81</v>
      </c>
      <c r="B14" s="31" t="s">
        <v>121</v>
      </c>
      <c r="C14" s="32">
        <f>C15</f>
        <v>97782.7</v>
      </c>
      <c r="D14" s="5" t="e">
        <f>#REF!</f>
        <v>#REF!</v>
      </c>
      <c r="E14" s="5" t="e">
        <f>#REF!</f>
        <v>#REF!</v>
      </c>
      <c r="F14" s="5" t="e">
        <f>#REF!</f>
        <v>#REF!</v>
      </c>
    </row>
    <row r="15" spans="1:6" ht="38.25">
      <c r="A15" s="30" t="s">
        <v>427</v>
      </c>
      <c r="B15" s="33" t="s">
        <v>125</v>
      </c>
      <c r="C15" s="32">
        <f>1Доходы!E51</f>
        <v>97782.7</v>
      </c>
      <c r="D15" s="2" t="e">
        <f>-#REF!</f>
        <v>#REF!</v>
      </c>
      <c r="E15" s="2" t="e">
        <f>-#REF!</f>
        <v>#REF!</v>
      </c>
      <c r="F15" s="2" t="e">
        <f>-#REF!</f>
        <v>#REF!</v>
      </c>
    </row>
    <row r="16" spans="1:6" ht="12.75">
      <c r="A16" s="30" t="s">
        <v>82</v>
      </c>
      <c r="B16" s="14" t="s">
        <v>46</v>
      </c>
      <c r="C16" s="32">
        <f>C17</f>
        <v>99183.4</v>
      </c>
      <c r="D16" s="2" t="e">
        <f>-#REF!</f>
        <v>#REF!</v>
      </c>
      <c r="E16" s="2" t="e">
        <f>-#REF!</f>
        <v>#REF!</v>
      </c>
      <c r="F16" s="2" t="e">
        <f>-#REF!</f>
        <v>#REF!</v>
      </c>
    </row>
    <row r="17" spans="1:6" ht="12.75">
      <c r="A17" s="30" t="s">
        <v>83</v>
      </c>
      <c r="B17" s="14" t="s">
        <v>47</v>
      </c>
      <c r="C17" s="32">
        <f>C18</f>
        <v>99183.4</v>
      </c>
      <c r="D17" s="2" t="e">
        <f>-#REF!</f>
        <v>#REF!</v>
      </c>
      <c r="E17" s="2" t="e">
        <f>-#REF!</f>
        <v>#REF!</v>
      </c>
      <c r="F17" s="2" t="e">
        <f>-#REF!</f>
        <v>#REF!</v>
      </c>
    </row>
    <row r="18" spans="1:6" ht="25.5">
      <c r="A18" s="30" t="s">
        <v>84</v>
      </c>
      <c r="B18" s="14" t="s">
        <v>48</v>
      </c>
      <c r="C18" s="32">
        <f>C19</f>
        <v>99183.4</v>
      </c>
      <c r="D18" s="7" t="e">
        <f>D14+D19</f>
        <v>#REF!</v>
      </c>
      <c r="E18" s="7" t="e">
        <f>E14+E19</f>
        <v>#REF!</v>
      </c>
      <c r="F18" s="7" t="e">
        <f>F14+F19</f>
        <v>#REF!</v>
      </c>
    </row>
    <row r="19" spans="1:6" ht="38.25">
      <c r="A19" s="30" t="s">
        <v>428</v>
      </c>
      <c r="B19" s="14" t="s">
        <v>124</v>
      </c>
      <c r="C19" s="32">
        <f>2Ведомственная!H198</f>
        <v>99183.4</v>
      </c>
      <c r="D19" s="2" t="e">
        <f>-#REF!</f>
        <v>#REF!</v>
      </c>
      <c r="E19" s="2" t="e">
        <f>-#REF!</f>
        <v>#REF!</v>
      </c>
      <c r="F19" s="2" t="e">
        <f>-#REF!</f>
        <v>#REF!</v>
      </c>
    </row>
    <row r="20" spans="1:3" ht="25.5">
      <c r="A20" s="34" t="s">
        <v>66</v>
      </c>
      <c r="B20" s="35" t="s">
        <v>109</v>
      </c>
      <c r="C20" s="29">
        <f>SUM(C11)</f>
        <v>1400.699999999997</v>
      </c>
    </row>
    <row r="22" ht="12.75">
      <c r="C22" s="21"/>
    </row>
    <row r="24" ht="12.75">
      <c r="B24" s="3"/>
    </row>
    <row r="25" ht="14.25">
      <c r="D25" s="4" t="s">
        <v>49</v>
      </c>
    </row>
    <row r="26" ht="14.25">
      <c r="B26" s="4"/>
    </row>
    <row r="29" ht="15">
      <c r="B29" s="6"/>
    </row>
  </sheetData>
  <sheetProtection/>
  <mergeCells count="9">
    <mergeCell ref="A1:E1"/>
    <mergeCell ref="A2:E2"/>
    <mergeCell ref="A3:E3"/>
    <mergeCell ref="A7:C7"/>
    <mergeCell ref="A9:A10"/>
    <mergeCell ref="B9:B10"/>
    <mergeCell ref="C9:C10"/>
    <mergeCell ref="A4:E4"/>
    <mergeCell ref="A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37"/>
  <sheetViews>
    <sheetView view="pageBreakPreview" zoomScale="130" zoomScaleSheetLayoutView="130" workbookViewId="0" topLeftCell="A1">
      <selection activeCell="B4" sqref="B4:D5"/>
    </sheetView>
  </sheetViews>
  <sheetFormatPr defaultColWidth="9.00390625" defaultRowHeight="12.75"/>
  <cols>
    <col min="1" max="1" width="3.375" style="0" customWidth="1"/>
    <col min="2" max="2" width="14.625" style="0" customWidth="1"/>
    <col min="3" max="3" width="31.00390625" style="0" customWidth="1"/>
    <col min="4" max="4" width="53.25390625" style="0" customWidth="1"/>
  </cols>
  <sheetData>
    <row r="1" spans="2:4" ht="15.75">
      <c r="B1" s="99" t="s">
        <v>425</v>
      </c>
      <c r="C1" s="99"/>
      <c r="D1" s="99"/>
    </row>
    <row r="2" spans="2:4" ht="15.75">
      <c r="B2" s="99" t="s">
        <v>424</v>
      </c>
      <c r="C2" s="99"/>
      <c r="D2" s="99"/>
    </row>
    <row r="3" spans="2:4" ht="15.75">
      <c r="B3" s="99" t="s">
        <v>482</v>
      </c>
      <c r="C3" s="99"/>
      <c r="D3" s="99"/>
    </row>
    <row r="4" spans="2:4" ht="15.75" customHeight="1">
      <c r="B4" s="100" t="s">
        <v>484</v>
      </c>
      <c r="C4" s="100"/>
      <c r="D4" s="100"/>
    </row>
    <row r="5" spans="2:4" ht="48.75" customHeight="1">
      <c r="B5" s="100"/>
      <c r="C5" s="100"/>
      <c r="D5" s="100"/>
    </row>
    <row r="7" spans="2:4" ht="25.5">
      <c r="B7" s="79" t="s">
        <v>409</v>
      </c>
      <c r="C7" s="79" t="s">
        <v>410</v>
      </c>
      <c r="D7" s="79" t="s">
        <v>20</v>
      </c>
    </row>
    <row r="8" spans="2:4" ht="12.75">
      <c r="B8" s="49">
        <v>182</v>
      </c>
      <c r="C8" s="77"/>
      <c r="D8" s="77" t="s">
        <v>156</v>
      </c>
    </row>
    <row r="9" spans="2:4" ht="25.5">
      <c r="B9" s="49">
        <v>182</v>
      </c>
      <c r="C9" s="42" t="s">
        <v>39</v>
      </c>
      <c r="D9" s="11" t="s">
        <v>60</v>
      </c>
    </row>
    <row r="10" spans="2:4" ht="25.5">
      <c r="B10" s="49">
        <v>182</v>
      </c>
      <c r="C10" s="42" t="s">
        <v>40</v>
      </c>
      <c r="D10" s="77" t="s">
        <v>36</v>
      </c>
    </row>
    <row r="11" spans="2:4" ht="38.25">
      <c r="B11" s="49">
        <v>182</v>
      </c>
      <c r="C11" s="49" t="s">
        <v>411</v>
      </c>
      <c r="D11" s="77" t="s">
        <v>412</v>
      </c>
    </row>
    <row r="12" spans="2:4" ht="12.75">
      <c r="B12" s="49">
        <v>806</v>
      </c>
      <c r="C12" s="49"/>
      <c r="D12" s="77" t="s">
        <v>155</v>
      </c>
    </row>
    <row r="13" spans="2:4" ht="38.25">
      <c r="B13" s="49">
        <v>806</v>
      </c>
      <c r="C13" s="49" t="s">
        <v>413</v>
      </c>
      <c r="D13" s="77" t="s">
        <v>414</v>
      </c>
    </row>
    <row r="14" spans="2:4" ht="127.5">
      <c r="B14" s="49">
        <v>806</v>
      </c>
      <c r="C14" s="50" t="s">
        <v>203</v>
      </c>
      <c r="D14" s="47" t="s">
        <v>426</v>
      </c>
    </row>
    <row r="15" spans="2:4" ht="12.75">
      <c r="B15" s="49">
        <v>807</v>
      </c>
      <c r="C15" s="49"/>
      <c r="D15" s="77" t="s">
        <v>153</v>
      </c>
    </row>
    <row r="16" spans="2:4" ht="38.25">
      <c r="B16" s="49">
        <v>807</v>
      </c>
      <c r="C16" s="49" t="s">
        <v>415</v>
      </c>
      <c r="D16" s="77" t="s">
        <v>414</v>
      </c>
    </row>
    <row r="17" spans="2:4" ht="127.5">
      <c r="B17" s="49">
        <v>807</v>
      </c>
      <c r="C17" s="50" t="s">
        <v>203</v>
      </c>
      <c r="D17" s="47" t="s">
        <v>426</v>
      </c>
    </row>
    <row r="18" spans="2:4" ht="12.75">
      <c r="B18" s="49">
        <v>815</v>
      </c>
      <c r="C18" s="49"/>
      <c r="D18" s="77" t="s">
        <v>160</v>
      </c>
    </row>
    <row r="19" spans="2:4" ht="38.25">
      <c r="B19" s="49">
        <v>815</v>
      </c>
      <c r="C19" s="49" t="s">
        <v>415</v>
      </c>
      <c r="D19" s="77" t="s">
        <v>414</v>
      </c>
    </row>
    <row r="20" spans="2:4" ht="127.5">
      <c r="B20" s="49">
        <v>815</v>
      </c>
      <c r="C20" s="50" t="s">
        <v>203</v>
      </c>
      <c r="D20" s="47" t="s">
        <v>426</v>
      </c>
    </row>
    <row r="21" spans="2:4" ht="25.5">
      <c r="B21" s="49">
        <v>824</v>
      </c>
      <c r="C21" s="49"/>
      <c r="D21" s="77" t="s">
        <v>154</v>
      </c>
    </row>
    <row r="22" spans="2:4" ht="38.25">
      <c r="B22" s="49">
        <v>824</v>
      </c>
      <c r="C22" s="49" t="s">
        <v>415</v>
      </c>
      <c r="D22" s="77" t="s">
        <v>414</v>
      </c>
    </row>
    <row r="23" spans="2:4" ht="12.75">
      <c r="B23" s="49">
        <v>849</v>
      </c>
      <c r="C23" s="49"/>
      <c r="D23" s="77" t="s">
        <v>416</v>
      </c>
    </row>
    <row r="24" spans="2:4" ht="38.25">
      <c r="B24" s="49">
        <v>849</v>
      </c>
      <c r="C24" s="49" t="s">
        <v>415</v>
      </c>
      <c r="D24" s="77" t="s">
        <v>414</v>
      </c>
    </row>
    <row r="25" spans="2:4" ht="127.5">
      <c r="B25" s="49">
        <v>849</v>
      </c>
      <c r="C25" s="50" t="s">
        <v>203</v>
      </c>
      <c r="D25" s="47" t="s">
        <v>426</v>
      </c>
    </row>
    <row r="26" spans="2:4" ht="12.75">
      <c r="B26" s="49">
        <v>867</v>
      </c>
      <c r="C26" s="49"/>
      <c r="D26" s="77" t="s">
        <v>152</v>
      </c>
    </row>
    <row r="27" spans="2:4" ht="63.75">
      <c r="B27" s="49">
        <v>867</v>
      </c>
      <c r="C27" s="49" t="s">
        <v>417</v>
      </c>
      <c r="D27" s="77" t="s">
        <v>418</v>
      </c>
    </row>
    <row r="28" spans="2:4" ht="12.75">
      <c r="B28" s="49">
        <v>923</v>
      </c>
      <c r="C28" s="49"/>
      <c r="D28" s="77" t="s">
        <v>419</v>
      </c>
    </row>
    <row r="29" spans="2:4" ht="38.25">
      <c r="B29" s="49">
        <v>923</v>
      </c>
      <c r="C29" s="49" t="s">
        <v>162</v>
      </c>
      <c r="D29" s="77" t="s">
        <v>163</v>
      </c>
    </row>
    <row r="30" spans="2:4" ht="89.25">
      <c r="B30" s="49">
        <v>923</v>
      </c>
      <c r="C30" s="78" t="s">
        <v>489</v>
      </c>
      <c r="D30" s="11" t="s">
        <v>490</v>
      </c>
    </row>
    <row r="31" spans="2:4" ht="34.5" customHeight="1">
      <c r="B31" s="49">
        <v>923</v>
      </c>
      <c r="C31" s="78" t="s">
        <v>208</v>
      </c>
      <c r="D31" s="11" t="s">
        <v>209</v>
      </c>
    </row>
    <row r="32" spans="2:4" ht="38.25">
      <c r="B32" s="49">
        <v>923</v>
      </c>
      <c r="C32" s="49" t="s">
        <v>169</v>
      </c>
      <c r="D32" s="77" t="s">
        <v>420</v>
      </c>
    </row>
    <row r="33" spans="2:4" ht="63.75">
      <c r="B33" s="49">
        <v>923</v>
      </c>
      <c r="C33" s="49" t="s">
        <v>173</v>
      </c>
      <c r="D33" s="77" t="s">
        <v>195</v>
      </c>
    </row>
    <row r="34" spans="2:4" ht="89.25">
      <c r="B34" s="49">
        <v>923</v>
      </c>
      <c r="C34" s="49" t="s">
        <v>174</v>
      </c>
      <c r="D34" s="77" t="s">
        <v>421</v>
      </c>
    </row>
    <row r="35" spans="2:4" ht="51">
      <c r="B35" s="49">
        <v>923</v>
      </c>
      <c r="C35" s="49" t="s">
        <v>171</v>
      </c>
      <c r="D35" s="77" t="s">
        <v>422</v>
      </c>
    </row>
    <row r="36" spans="2:4" ht="38.25">
      <c r="B36" s="49">
        <v>923</v>
      </c>
      <c r="C36" s="49" t="s">
        <v>175</v>
      </c>
      <c r="D36" s="77" t="s">
        <v>423</v>
      </c>
    </row>
    <row r="37" spans="2:4" ht="38.25">
      <c r="B37" s="49">
        <v>923</v>
      </c>
      <c r="C37" s="49" t="s">
        <v>176</v>
      </c>
      <c r="D37" s="77" t="s">
        <v>194</v>
      </c>
    </row>
  </sheetData>
  <sheetProtection/>
  <mergeCells count="4">
    <mergeCell ref="B1:D1"/>
    <mergeCell ref="B2:D2"/>
    <mergeCell ref="B3:D3"/>
    <mergeCell ref="B4:D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Смирнова Валентина Олеговна</cp:lastModifiedBy>
  <cp:lastPrinted>2020-07-16T14:41:17Z</cp:lastPrinted>
  <dcterms:created xsi:type="dcterms:W3CDTF">2004-01-09T12:13:45Z</dcterms:created>
  <dcterms:modified xsi:type="dcterms:W3CDTF">2020-07-16T14:48:08Z</dcterms:modified>
  <cp:category/>
  <cp:version/>
  <cp:contentType/>
  <cp:contentStatus/>
</cp:coreProperties>
</file>